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pso365.sharepoint.com/sites/Grands_Projets-Amnagements/Documents partages/ZAC du fond squin/C1 - Autorisations administratives/Dossier loi sur l'eau/DLE 2 - ARTELIA/Annexes - DAE/"/>
    </mc:Choice>
  </mc:AlternateContent>
  <xr:revisionPtr revIDLastSave="4" documentId="13_ncr:1_{B2FC83A0-1BCA-4F79-B1A2-F3FE8D9C6DF9}" xr6:coauthVersionLast="47" xr6:coauthVersionMax="47" xr10:uidLastSave="{69B81990-3310-4288-8BD1-E252356F259D}"/>
  <bookViews>
    <workbookView minimized="1" xWindow="480" yWindow="180" windowWidth="10680" windowHeight="14595" tabRatio="857" activeTab="4" xr2:uid="{00000000-000D-0000-FFFF-FFFF00000000}"/>
  </bookViews>
  <sheets>
    <sheet name="Tableau surfaces" sheetId="80" r:id="rId1"/>
    <sheet name="BV Global" sheetId="79" r:id="rId2"/>
    <sheet name="BV Bouclage Est" sheetId="81" r:id="rId3"/>
    <sheet name="BV Post Bassin" sheetId="82" r:id="rId4"/>
    <sheet name="Volumes RD" sheetId="83" r:id="rId5"/>
  </sheets>
  <definedNames>
    <definedName name="_Regression_Int" localSheetId="2" hidden="1">1</definedName>
    <definedName name="_Regression_Int" localSheetId="1" hidden="1">1</definedName>
    <definedName name="_Regression_Int" localSheetId="3" hidden="1">1</definedName>
    <definedName name="Sa" localSheetId="2">'BV Bouclage Est'!$F$16</definedName>
    <definedName name="Sa" localSheetId="1">'BV Global'!$F$17</definedName>
    <definedName name="Sa" localSheetId="3">'BV Post Bassin'!$F$16</definedName>
    <definedName name="Sa" localSheetId="4">#REF!</definedName>
    <definedName name="Sa">#REF!</definedName>
    <definedName name="solver_adj" localSheetId="2" hidden="1">'BV Bouclage Est'!#REF!</definedName>
    <definedName name="solver_adj" localSheetId="1" hidden="1">'BV Global'!#REF!</definedName>
    <definedName name="solver_adj" localSheetId="3" hidden="1">'BV Post Bassin'!#REF!</definedName>
    <definedName name="solver_lin" localSheetId="2" hidden="1">0</definedName>
    <definedName name="solver_lin" localSheetId="1" hidden="1">0</definedName>
    <definedName name="solver_lin" localSheetId="3" hidden="1">0</definedName>
    <definedName name="solver_num" localSheetId="2" hidden="1">0</definedName>
    <definedName name="solver_num" localSheetId="1" hidden="1">0</definedName>
    <definedName name="solver_num" localSheetId="3" hidden="1">0</definedName>
    <definedName name="solver_opt" localSheetId="2" hidden="1">'BV Bouclage Est'!#REF!</definedName>
    <definedName name="solver_opt" localSheetId="1" hidden="1">'BV Global'!#REF!</definedName>
    <definedName name="solver_opt" localSheetId="3" hidden="1">'BV Post Bassin'!#REF!</definedName>
    <definedName name="solver_typ" localSheetId="2" hidden="1">3</definedName>
    <definedName name="solver_typ" localSheetId="1" hidden="1">3</definedName>
    <definedName name="solver_typ" localSheetId="3" hidden="1">3</definedName>
    <definedName name="solver_val" localSheetId="2" hidden="1">15.12</definedName>
    <definedName name="solver_val" localSheetId="1" hidden="1">15.12</definedName>
    <definedName name="solver_val" localSheetId="3" hidden="1">15.12</definedName>
    <definedName name="_xlnm.Print_Area" localSheetId="2">'BV Bouclage Est'!$B$2:$J$53</definedName>
    <definedName name="_xlnm.Print_Area" localSheetId="1">'BV Global'!$B$2:$J$63</definedName>
    <definedName name="_xlnm.Print_Area" localSheetId="3">'BV Post Bassin'!$B$2:$J$65</definedName>
    <definedName name="Zone_impres_MI" localSheetId="2">'BV Bouclage Est'!$A$1:$I$54</definedName>
    <definedName name="Zone_impres_MI" localSheetId="1">'BV Global'!$A$1:$I$64</definedName>
    <definedName name="Zone_impres_MI" localSheetId="3">'BV Post Bassin'!$A$1:$I$66</definedName>
    <definedName name="Zone_impres_MI" localSheetId="4">#REF!</definedName>
    <definedName name="Zone_impres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80" l="1"/>
  <c r="E8" i="83"/>
  <c r="I26" i="80"/>
  <c r="K26" i="80"/>
  <c r="D33" i="79"/>
  <c r="R15" i="79"/>
  <c r="O15" i="79" s="1"/>
  <c r="L23" i="82"/>
  <c r="L22" i="82"/>
  <c r="F16" i="80"/>
  <c r="C16" i="80" s="1"/>
  <c r="D57" i="79"/>
  <c r="C49" i="81"/>
  <c r="C61" i="82"/>
  <c r="O14" i="79"/>
  <c r="D24" i="82"/>
  <c r="S59" i="79"/>
  <c r="R59" i="79"/>
  <c r="T58" i="79"/>
  <c r="T57" i="79"/>
  <c r="F59" i="79"/>
  <c r="E59" i="79"/>
  <c r="D59" i="79"/>
  <c r="C57" i="79"/>
  <c r="G23" i="82"/>
  <c r="F23" i="82"/>
  <c r="E23" i="82"/>
  <c r="H23" i="82" s="1"/>
  <c r="W16" i="79"/>
  <c r="V16" i="79"/>
  <c r="U16" i="79"/>
  <c r="T16" i="79"/>
  <c r="S16" i="79"/>
  <c r="N7" i="79"/>
  <c r="F61" i="82"/>
  <c r="E61" i="82"/>
  <c r="E31" i="82"/>
  <c r="E35" i="82" s="1"/>
  <c r="V41" i="82"/>
  <c r="U41" i="82"/>
  <c r="T41" i="82"/>
  <c r="S41" i="82"/>
  <c r="R41" i="82"/>
  <c r="Q41" i="82"/>
  <c r="P41" i="82"/>
  <c r="O41" i="82"/>
  <c r="N40" i="82"/>
  <c r="N39" i="82"/>
  <c r="C31" i="80"/>
  <c r="F49" i="81"/>
  <c r="E49" i="81"/>
  <c r="D49" i="81"/>
  <c r="E22" i="81"/>
  <c r="E26" i="81" s="1"/>
  <c r="G58" i="79" l="1"/>
  <c r="T59" i="79"/>
  <c r="D61" i="82"/>
  <c r="R16" i="79"/>
  <c r="O16" i="79"/>
  <c r="N41" i="82"/>
  <c r="G707" i="82"/>
  <c r="F707" i="82"/>
  <c r="E707" i="82"/>
  <c r="D707" i="82"/>
  <c r="C707" i="82"/>
  <c r="G706" i="82"/>
  <c r="F706" i="82"/>
  <c r="E706" i="82"/>
  <c r="D706" i="82"/>
  <c r="C706" i="82"/>
  <c r="G705" i="82"/>
  <c r="F705" i="82"/>
  <c r="E705" i="82"/>
  <c r="D705" i="82"/>
  <c r="C705" i="82"/>
  <c r="G704" i="82"/>
  <c r="F704" i="82"/>
  <c r="E704" i="82"/>
  <c r="D704" i="82"/>
  <c r="C704" i="82"/>
  <c r="G703" i="82"/>
  <c r="F703" i="82"/>
  <c r="E703" i="82"/>
  <c r="D703" i="82"/>
  <c r="C703" i="82"/>
  <c r="G702" i="82"/>
  <c r="F702" i="82"/>
  <c r="E702" i="82"/>
  <c r="D702" i="82"/>
  <c r="C702" i="82"/>
  <c r="G701" i="82"/>
  <c r="F701" i="82"/>
  <c r="E701" i="82"/>
  <c r="D701" i="82"/>
  <c r="C701" i="82"/>
  <c r="G700" i="82"/>
  <c r="F700" i="82"/>
  <c r="E700" i="82"/>
  <c r="D700" i="82"/>
  <c r="C700" i="82"/>
  <c r="G699" i="82"/>
  <c r="F699" i="82"/>
  <c r="E699" i="82"/>
  <c r="D699" i="82"/>
  <c r="C699" i="82"/>
  <c r="G698" i="82"/>
  <c r="F698" i="82"/>
  <c r="E698" i="82"/>
  <c r="D698" i="82"/>
  <c r="C698" i="82"/>
  <c r="G697" i="82"/>
  <c r="F697" i="82"/>
  <c r="E697" i="82"/>
  <c r="D697" i="82"/>
  <c r="C697" i="82"/>
  <c r="G696" i="82"/>
  <c r="F696" i="82"/>
  <c r="E696" i="82"/>
  <c r="D696" i="82"/>
  <c r="C696" i="82"/>
  <c r="G695" i="82"/>
  <c r="F695" i="82"/>
  <c r="E695" i="82"/>
  <c r="D695" i="82"/>
  <c r="C695" i="82"/>
  <c r="G694" i="82"/>
  <c r="F694" i="82"/>
  <c r="E694" i="82"/>
  <c r="D694" i="82"/>
  <c r="C694" i="82"/>
  <c r="G693" i="82"/>
  <c r="F693" i="82"/>
  <c r="E693" i="82"/>
  <c r="D693" i="82"/>
  <c r="C693" i="82"/>
  <c r="G692" i="82"/>
  <c r="F692" i="82"/>
  <c r="E692" i="82"/>
  <c r="D692" i="82"/>
  <c r="C692" i="82"/>
  <c r="G691" i="82"/>
  <c r="F691" i="82"/>
  <c r="E691" i="82"/>
  <c r="D691" i="82"/>
  <c r="C691" i="82"/>
  <c r="G690" i="82"/>
  <c r="F690" i="82"/>
  <c r="E690" i="82"/>
  <c r="D690" i="82"/>
  <c r="C690" i="82"/>
  <c r="G689" i="82"/>
  <c r="F689" i="82"/>
  <c r="E689" i="82"/>
  <c r="D689" i="82"/>
  <c r="C689" i="82"/>
  <c r="G688" i="82"/>
  <c r="F688" i="82"/>
  <c r="E688" i="82"/>
  <c r="D688" i="82"/>
  <c r="C688" i="82"/>
  <c r="G687" i="82"/>
  <c r="F687" i="82"/>
  <c r="E687" i="82"/>
  <c r="D687" i="82"/>
  <c r="C687" i="82"/>
  <c r="G686" i="82"/>
  <c r="F686" i="82"/>
  <c r="E686" i="82"/>
  <c r="D686" i="82"/>
  <c r="C686" i="82"/>
  <c r="G685" i="82"/>
  <c r="F685" i="82"/>
  <c r="E685" i="82"/>
  <c r="D685" i="82"/>
  <c r="C685" i="82"/>
  <c r="G684" i="82"/>
  <c r="F684" i="82"/>
  <c r="E684" i="82"/>
  <c r="D684" i="82"/>
  <c r="C684" i="82"/>
  <c r="G683" i="82"/>
  <c r="F683" i="82"/>
  <c r="E683" i="82"/>
  <c r="D683" i="82"/>
  <c r="C683" i="82"/>
  <c r="G682" i="82"/>
  <c r="F682" i="82"/>
  <c r="E682" i="82"/>
  <c r="D682" i="82"/>
  <c r="C682" i="82"/>
  <c r="G681" i="82"/>
  <c r="F681" i="82"/>
  <c r="E681" i="82"/>
  <c r="D681" i="82"/>
  <c r="C681" i="82"/>
  <c r="G680" i="82"/>
  <c r="F680" i="82"/>
  <c r="E680" i="82"/>
  <c r="D680" i="82"/>
  <c r="C680" i="82"/>
  <c r="G679" i="82"/>
  <c r="F679" i="82"/>
  <c r="E679" i="82"/>
  <c r="D679" i="82"/>
  <c r="C679" i="82"/>
  <c r="G678" i="82"/>
  <c r="F678" i="82"/>
  <c r="E678" i="82"/>
  <c r="D678" i="82"/>
  <c r="C678" i="82"/>
  <c r="G677" i="82"/>
  <c r="F677" i="82"/>
  <c r="E677" i="82"/>
  <c r="D677" i="82"/>
  <c r="C677" i="82"/>
  <c r="G676" i="82"/>
  <c r="F676" i="82"/>
  <c r="E676" i="82"/>
  <c r="D676" i="82"/>
  <c r="C676" i="82"/>
  <c r="G675" i="82"/>
  <c r="F675" i="82"/>
  <c r="E675" i="82"/>
  <c r="D675" i="82"/>
  <c r="C675" i="82"/>
  <c r="G674" i="82"/>
  <c r="F674" i="82"/>
  <c r="E674" i="82"/>
  <c r="D674" i="82"/>
  <c r="C674" i="82"/>
  <c r="G673" i="82"/>
  <c r="F673" i="82"/>
  <c r="E673" i="82"/>
  <c r="D673" i="82"/>
  <c r="C673" i="82"/>
  <c r="G672" i="82"/>
  <c r="F672" i="82"/>
  <c r="E672" i="82"/>
  <c r="D672" i="82"/>
  <c r="C672" i="82"/>
  <c r="G671" i="82"/>
  <c r="F671" i="82"/>
  <c r="E671" i="82"/>
  <c r="D671" i="82"/>
  <c r="C671" i="82"/>
  <c r="G670" i="82"/>
  <c r="F670" i="82"/>
  <c r="E670" i="82"/>
  <c r="D670" i="82"/>
  <c r="C670" i="82"/>
  <c r="G669" i="82"/>
  <c r="F669" i="82"/>
  <c r="E669" i="82"/>
  <c r="D669" i="82"/>
  <c r="C669" i="82"/>
  <c r="G668" i="82"/>
  <c r="F668" i="82"/>
  <c r="E668" i="82"/>
  <c r="D668" i="82"/>
  <c r="C668" i="82"/>
  <c r="G667" i="82"/>
  <c r="F667" i="82"/>
  <c r="E667" i="82"/>
  <c r="D667" i="82"/>
  <c r="C667" i="82"/>
  <c r="G666" i="82"/>
  <c r="F666" i="82"/>
  <c r="E666" i="82"/>
  <c r="D666" i="82"/>
  <c r="C666" i="82"/>
  <c r="G665" i="82"/>
  <c r="F665" i="82"/>
  <c r="E665" i="82"/>
  <c r="D665" i="82"/>
  <c r="C665" i="82"/>
  <c r="G664" i="82"/>
  <c r="F664" i="82"/>
  <c r="E664" i="82"/>
  <c r="D664" i="82"/>
  <c r="C664" i="82"/>
  <c r="G663" i="82"/>
  <c r="F663" i="82"/>
  <c r="E663" i="82"/>
  <c r="D663" i="82"/>
  <c r="C663" i="82"/>
  <c r="G662" i="82"/>
  <c r="F662" i="82"/>
  <c r="E662" i="82"/>
  <c r="D662" i="82"/>
  <c r="C662" i="82"/>
  <c r="G661" i="82"/>
  <c r="F661" i="82"/>
  <c r="E661" i="82"/>
  <c r="D661" i="82"/>
  <c r="C661" i="82"/>
  <c r="G660" i="82"/>
  <c r="F660" i="82"/>
  <c r="E660" i="82"/>
  <c r="D660" i="82"/>
  <c r="C660" i="82"/>
  <c r="G659" i="82"/>
  <c r="F659" i="82"/>
  <c r="E659" i="82"/>
  <c r="D659" i="82"/>
  <c r="C659" i="82"/>
  <c r="G658" i="82"/>
  <c r="F658" i="82"/>
  <c r="E658" i="82"/>
  <c r="D658" i="82"/>
  <c r="C658" i="82"/>
  <c r="G657" i="82"/>
  <c r="F657" i="82"/>
  <c r="E657" i="82"/>
  <c r="D657" i="82"/>
  <c r="C657" i="82"/>
  <c r="G656" i="82"/>
  <c r="F656" i="82"/>
  <c r="E656" i="82"/>
  <c r="D656" i="82"/>
  <c r="C656" i="82"/>
  <c r="G655" i="82"/>
  <c r="F655" i="82"/>
  <c r="E655" i="82"/>
  <c r="D655" i="82"/>
  <c r="C655" i="82"/>
  <c r="G654" i="82"/>
  <c r="F654" i="82"/>
  <c r="E654" i="82"/>
  <c r="D654" i="82"/>
  <c r="C654" i="82"/>
  <c r="G653" i="82"/>
  <c r="F653" i="82"/>
  <c r="E653" i="82"/>
  <c r="D653" i="82"/>
  <c r="C653" i="82"/>
  <c r="G652" i="82"/>
  <c r="F652" i="82"/>
  <c r="E652" i="82"/>
  <c r="D652" i="82"/>
  <c r="C652" i="82"/>
  <c r="G651" i="82"/>
  <c r="F651" i="82"/>
  <c r="E651" i="82"/>
  <c r="D651" i="82"/>
  <c r="C651" i="82"/>
  <c r="G650" i="82"/>
  <c r="F650" i="82"/>
  <c r="E650" i="82"/>
  <c r="D650" i="82"/>
  <c r="C650" i="82"/>
  <c r="G649" i="82"/>
  <c r="F649" i="82"/>
  <c r="E649" i="82"/>
  <c r="D649" i="82"/>
  <c r="C649" i="82"/>
  <c r="G648" i="82"/>
  <c r="F648" i="82"/>
  <c r="E648" i="82"/>
  <c r="D648" i="82"/>
  <c r="C648" i="82"/>
  <c r="G647" i="82"/>
  <c r="F647" i="82"/>
  <c r="E647" i="82"/>
  <c r="D647" i="82"/>
  <c r="C647" i="82"/>
  <c r="G646" i="82"/>
  <c r="F646" i="82"/>
  <c r="E646" i="82"/>
  <c r="D646" i="82"/>
  <c r="C646" i="82"/>
  <c r="G645" i="82"/>
  <c r="F645" i="82"/>
  <c r="E645" i="82"/>
  <c r="D645" i="82"/>
  <c r="C645" i="82"/>
  <c r="G644" i="82"/>
  <c r="F644" i="82"/>
  <c r="E644" i="82"/>
  <c r="D644" i="82"/>
  <c r="C644" i="82"/>
  <c r="G643" i="82"/>
  <c r="F643" i="82"/>
  <c r="E643" i="82"/>
  <c r="D643" i="82"/>
  <c r="C643" i="82"/>
  <c r="G642" i="82"/>
  <c r="F642" i="82"/>
  <c r="E642" i="82"/>
  <c r="D642" i="82"/>
  <c r="C642" i="82"/>
  <c r="G641" i="82"/>
  <c r="F641" i="82"/>
  <c r="E641" i="82"/>
  <c r="D641" i="82"/>
  <c r="C641" i="82"/>
  <c r="G640" i="82"/>
  <c r="F640" i="82"/>
  <c r="E640" i="82"/>
  <c r="D640" i="82"/>
  <c r="C640" i="82"/>
  <c r="G639" i="82"/>
  <c r="F639" i="82"/>
  <c r="E639" i="82"/>
  <c r="D639" i="82"/>
  <c r="C639" i="82"/>
  <c r="G638" i="82"/>
  <c r="F638" i="82"/>
  <c r="E638" i="82"/>
  <c r="D638" i="82"/>
  <c r="C638" i="82"/>
  <c r="G637" i="82"/>
  <c r="F637" i="82"/>
  <c r="E637" i="82"/>
  <c r="D637" i="82"/>
  <c r="C637" i="82"/>
  <c r="G636" i="82"/>
  <c r="F636" i="82"/>
  <c r="E636" i="82"/>
  <c r="D636" i="82"/>
  <c r="C636" i="82"/>
  <c r="G635" i="82"/>
  <c r="F635" i="82"/>
  <c r="E635" i="82"/>
  <c r="D635" i="82"/>
  <c r="C635" i="82"/>
  <c r="G634" i="82"/>
  <c r="F634" i="82"/>
  <c r="E634" i="82"/>
  <c r="D634" i="82"/>
  <c r="C634" i="82"/>
  <c r="G633" i="82"/>
  <c r="F633" i="82"/>
  <c r="E633" i="82"/>
  <c r="D633" i="82"/>
  <c r="C633" i="82"/>
  <c r="G632" i="82"/>
  <c r="F632" i="82"/>
  <c r="E632" i="82"/>
  <c r="D632" i="82"/>
  <c r="C632" i="82"/>
  <c r="G631" i="82"/>
  <c r="F631" i="82"/>
  <c r="E631" i="82"/>
  <c r="D631" i="82"/>
  <c r="C631" i="82"/>
  <c r="G630" i="82"/>
  <c r="F630" i="82"/>
  <c r="E630" i="82"/>
  <c r="D630" i="82"/>
  <c r="C630" i="82"/>
  <c r="G629" i="82"/>
  <c r="F629" i="82"/>
  <c r="E629" i="82"/>
  <c r="D629" i="82"/>
  <c r="C629" i="82"/>
  <c r="G628" i="82"/>
  <c r="F628" i="82"/>
  <c r="E628" i="82"/>
  <c r="D628" i="82"/>
  <c r="C628" i="82"/>
  <c r="G627" i="82"/>
  <c r="F627" i="82"/>
  <c r="E627" i="82"/>
  <c r="D627" i="82"/>
  <c r="C627" i="82"/>
  <c r="G626" i="82"/>
  <c r="F626" i="82"/>
  <c r="E626" i="82"/>
  <c r="D626" i="82"/>
  <c r="C626" i="82"/>
  <c r="G625" i="82"/>
  <c r="F625" i="82"/>
  <c r="E625" i="82"/>
  <c r="D625" i="82"/>
  <c r="C625" i="82"/>
  <c r="G624" i="82"/>
  <c r="F624" i="82"/>
  <c r="E624" i="82"/>
  <c r="D624" i="82"/>
  <c r="C624" i="82"/>
  <c r="G623" i="82"/>
  <c r="F623" i="82"/>
  <c r="E623" i="82"/>
  <c r="D623" i="82"/>
  <c r="C623" i="82"/>
  <c r="G622" i="82"/>
  <c r="F622" i="82"/>
  <c r="E622" i="82"/>
  <c r="D622" i="82"/>
  <c r="C622" i="82"/>
  <c r="G621" i="82"/>
  <c r="F621" i="82"/>
  <c r="E621" i="82"/>
  <c r="D621" i="82"/>
  <c r="C621" i="82"/>
  <c r="G620" i="82"/>
  <c r="F620" i="82"/>
  <c r="E620" i="82"/>
  <c r="D620" i="82"/>
  <c r="C620" i="82"/>
  <c r="G619" i="82"/>
  <c r="F619" i="82"/>
  <c r="E619" i="82"/>
  <c r="D619" i="82"/>
  <c r="C619" i="82"/>
  <c r="G618" i="82"/>
  <c r="F618" i="82"/>
  <c r="E618" i="82"/>
  <c r="D618" i="82"/>
  <c r="C618" i="82"/>
  <c r="G617" i="82"/>
  <c r="F617" i="82"/>
  <c r="E617" i="82"/>
  <c r="D617" i="82"/>
  <c r="C617" i="82"/>
  <c r="G616" i="82"/>
  <c r="F616" i="82"/>
  <c r="E616" i="82"/>
  <c r="D616" i="82"/>
  <c r="C616" i="82"/>
  <c r="G615" i="82"/>
  <c r="F615" i="82"/>
  <c r="E615" i="82"/>
  <c r="D615" i="82"/>
  <c r="C615" i="82"/>
  <c r="G614" i="82"/>
  <c r="F614" i="82"/>
  <c r="E614" i="82"/>
  <c r="D614" i="82"/>
  <c r="C614" i="82"/>
  <c r="G613" i="82"/>
  <c r="F613" i="82"/>
  <c r="E613" i="82"/>
  <c r="D613" i="82"/>
  <c r="C613" i="82"/>
  <c r="G612" i="82"/>
  <c r="F612" i="82"/>
  <c r="E612" i="82"/>
  <c r="D612" i="82"/>
  <c r="C612" i="82"/>
  <c r="G611" i="82"/>
  <c r="F611" i="82"/>
  <c r="E611" i="82"/>
  <c r="D611" i="82"/>
  <c r="C611" i="82"/>
  <c r="G610" i="82"/>
  <c r="F610" i="82"/>
  <c r="E610" i="82"/>
  <c r="D610" i="82"/>
  <c r="C610" i="82"/>
  <c r="G609" i="82"/>
  <c r="F609" i="82"/>
  <c r="E609" i="82"/>
  <c r="D609" i="82"/>
  <c r="C609" i="82"/>
  <c r="G608" i="82"/>
  <c r="F608" i="82"/>
  <c r="E608" i="82"/>
  <c r="D608" i="82"/>
  <c r="C608" i="82"/>
  <c r="G607" i="82"/>
  <c r="F607" i="82"/>
  <c r="E607" i="82"/>
  <c r="D607" i="82"/>
  <c r="C607" i="82"/>
  <c r="G606" i="82"/>
  <c r="F606" i="82"/>
  <c r="E606" i="82"/>
  <c r="D606" i="82"/>
  <c r="C606" i="82"/>
  <c r="G605" i="82"/>
  <c r="F605" i="82"/>
  <c r="E605" i="82"/>
  <c r="D605" i="82"/>
  <c r="C605" i="82"/>
  <c r="G604" i="82"/>
  <c r="F604" i="82"/>
  <c r="E604" i="82"/>
  <c r="D604" i="82"/>
  <c r="C604" i="82"/>
  <c r="G603" i="82"/>
  <c r="F603" i="82"/>
  <c r="E603" i="82"/>
  <c r="D603" i="82"/>
  <c r="C603" i="82"/>
  <c r="G602" i="82"/>
  <c r="F602" i="82"/>
  <c r="E602" i="82"/>
  <c r="D602" i="82"/>
  <c r="C602" i="82"/>
  <c r="G601" i="82"/>
  <c r="F601" i="82"/>
  <c r="E601" i="82"/>
  <c r="D601" i="82"/>
  <c r="C601" i="82"/>
  <c r="G600" i="82"/>
  <c r="F600" i="82"/>
  <c r="E600" i="82"/>
  <c r="D600" i="82"/>
  <c r="C600" i="82"/>
  <c r="G599" i="82"/>
  <c r="F599" i="82"/>
  <c r="E599" i="82"/>
  <c r="D599" i="82"/>
  <c r="C599" i="82"/>
  <c r="G598" i="82"/>
  <c r="F598" i="82"/>
  <c r="E598" i="82"/>
  <c r="D598" i="82"/>
  <c r="C598" i="82"/>
  <c r="G597" i="82"/>
  <c r="F597" i="82"/>
  <c r="E597" i="82"/>
  <c r="D597" i="82"/>
  <c r="C597" i="82"/>
  <c r="G596" i="82"/>
  <c r="F596" i="82"/>
  <c r="E596" i="82"/>
  <c r="D596" i="82"/>
  <c r="C596" i="82"/>
  <c r="G595" i="82"/>
  <c r="F595" i="82"/>
  <c r="E595" i="82"/>
  <c r="D595" i="82"/>
  <c r="C595" i="82"/>
  <c r="G594" i="82"/>
  <c r="F594" i="82"/>
  <c r="E594" i="82"/>
  <c r="D594" i="82"/>
  <c r="C594" i="82"/>
  <c r="G593" i="82"/>
  <c r="F593" i="82"/>
  <c r="E593" i="82"/>
  <c r="D593" i="82"/>
  <c r="C593" i="82"/>
  <c r="G592" i="82"/>
  <c r="F592" i="82"/>
  <c r="E592" i="82"/>
  <c r="D592" i="82"/>
  <c r="C592" i="82"/>
  <c r="G591" i="82"/>
  <c r="F591" i="82"/>
  <c r="E591" i="82"/>
  <c r="D591" i="82"/>
  <c r="C591" i="82"/>
  <c r="G590" i="82"/>
  <c r="F590" i="82"/>
  <c r="E590" i="82"/>
  <c r="D590" i="82"/>
  <c r="C590" i="82"/>
  <c r="G589" i="82"/>
  <c r="F589" i="82"/>
  <c r="E589" i="82"/>
  <c r="D589" i="82"/>
  <c r="C589" i="82"/>
  <c r="G588" i="82"/>
  <c r="F588" i="82"/>
  <c r="E588" i="82"/>
  <c r="D588" i="82"/>
  <c r="C588" i="82"/>
  <c r="G587" i="82"/>
  <c r="F587" i="82"/>
  <c r="E587" i="82"/>
  <c r="D587" i="82"/>
  <c r="C587" i="82"/>
  <c r="G586" i="82"/>
  <c r="F586" i="82"/>
  <c r="E586" i="82"/>
  <c r="D586" i="82"/>
  <c r="C586" i="82"/>
  <c r="G585" i="82"/>
  <c r="F585" i="82"/>
  <c r="E585" i="82"/>
  <c r="D585" i="82"/>
  <c r="C585" i="82"/>
  <c r="G584" i="82"/>
  <c r="F584" i="82"/>
  <c r="E584" i="82"/>
  <c r="D584" i="82"/>
  <c r="C584" i="82"/>
  <c r="G583" i="82"/>
  <c r="F583" i="82"/>
  <c r="E583" i="82"/>
  <c r="D583" i="82"/>
  <c r="C583" i="82"/>
  <c r="G582" i="82"/>
  <c r="F582" i="82"/>
  <c r="E582" i="82"/>
  <c r="D582" i="82"/>
  <c r="C582" i="82"/>
  <c r="G581" i="82"/>
  <c r="F581" i="82"/>
  <c r="E581" i="82"/>
  <c r="D581" i="82"/>
  <c r="C581" i="82"/>
  <c r="G580" i="82"/>
  <c r="F580" i="82"/>
  <c r="E580" i="82"/>
  <c r="D580" i="82"/>
  <c r="C580" i="82"/>
  <c r="G579" i="82"/>
  <c r="F579" i="82"/>
  <c r="E579" i="82"/>
  <c r="D579" i="82"/>
  <c r="C579" i="82"/>
  <c r="G578" i="82"/>
  <c r="F578" i="82"/>
  <c r="E578" i="82"/>
  <c r="D578" i="82"/>
  <c r="C578" i="82"/>
  <c r="G577" i="82"/>
  <c r="F577" i="82"/>
  <c r="E577" i="82"/>
  <c r="D577" i="82"/>
  <c r="C577" i="82"/>
  <c r="G576" i="82"/>
  <c r="F576" i="82"/>
  <c r="E576" i="82"/>
  <c r="D576" i="82"/>
  <c r="C576" i="82"/>
  <c r="G575" i="82"/>
  <c r="F575" i="82"/>
  <c r="E575" i="82"/>
  <c r="D575" i="82"/>
  <c r="C575" i="82"/>
  <c r="G574" i="82"/>
  <c r="F574" i="82"/>
  <c r="E574" i="82"/>
  <c r="D574" i="82"/>
  <c r="C574" i="82"/>
  <c r="G573" i="82"/>
  <c r="F573" i="82"/>
  <c r="E573" i="82"/>
  <c r="D573" i="82"/>
  <c r="C573" i="82"/>
  <c r="G572" i="82"/>
  <c r="F572" i="82"/>
  <c r="E572" i="82"/>
  <c r="D572" i="82"/>
  <c r="C572" i="82"/>
  <c r="G571" i="82"/>
  <c r="F571" i="82"/>
  <c r="E571" i="82"/>
  <c r="D571" i="82"/>
  <c r="C571" i="82"/>
  <c r="G570" i="82"/>
  <c r="F570" i="82"/>
  <c r="E570" i="82"/>
  <c r="D570" i="82"/>
  <c r="C570" i="82"/>
  <c r="G569" i="82"/>
  <c r="F569" i="82"/>
  <c r="E569" i="82"/>
  <c r="D569" i="82"/>
  <c r="C569" i="82"/>
  <c r="G568" i="82"/>
  <c r="F568" i="82"/>
  <c r="E568" i="82"/>
  <c r="D568" i="82"/>
  <c r="C568" i="82"/>
  <c r="G567" i="82"/>
  <c r="F567" i="82"/>
  <c r="E567" i="82"/>
  <c r="D567" i="82"/>
  <c r="C567" i="82"/>
  <c r="G566" i="82"/>
  <c r="F566" i="82"/>
  <c r="E566" i="82"/>
  <c r="D566" i="82"/>
  <c r="C566" i="82"/>
  <c r="G565" i="82"/>
  <c r="F565" i="82"/>
  <c r="E565" i="82"/>
  <c r="D565" i="82"/>
  <c r="C565" i="82"/>
  <c r="G564" i="82"/>
  <c r="F564" i="82"/>
  <c r="E564" i="82"/>
  <c r="D564" i="82"/>
  <c r="C564" i="82"/>
  <c r="G563" i="82"/>
  <c r="F563" i="82"/>
  <c r="E563" i="82"/>
  <c r="D563" i="82"/>
  <c r="C563" i="82"/>
  <c r="G562" i="82"/>
  <c r="F562" i="82"/>
  <c r="E562" i="82"/>
  <c r="D562" i="82"/>
  <c r="C562" i="82"/>
  <c r="G561" i="82"/>
  <c r="F561" i="82"/>
  <c r="E561" i="82"/>
  <c r="D561" i="82"/>
  <c r="C561" i="82"/>
  <c r="G560" i="82"/>
  <c r="F560" i="82"/>
  <c r="E560" i="82"/>
  <c r="D560" i="82"/>
  <c r="C560" i="82"/>
  <c r="G559" i="82"/>
  <c r="F559" i="82"/>
  <c r="E559" i="82"/>
  <c r="D559" i="82"/>
  <c r="C559" i="82"/>
  <c r="G558" i="82"/>
  <c r="F558" i="82"/>
  <c r="E558" i="82"/>
  <c r="D558" i="82"/>
  <c r="C558" i="82"/>
  <c r="G557" i="82"/>
  <c r="F557" i="82"/>
  <c r="E557" i="82"/>
  <c r="D557" i="82"/>
  <c r="C557" i="82"/>
  <c r="G556" i="82"/>
  <c r="F556" i="82"/>
  <c r="E556" i="82"/>
  <c r="D556" i="82"/>
  <c r="C556" i="82"/>
  <c r="G555" i="82"/>
  <c r="F555" i="82"/>
  <c r="E555" i="82"/>
  <c r="D555" i="82"/>
  <c r="C555" i="82"/>
  <c r="G554" i="82"/>
  <c r="F554" i="82"/>
  <c r="E554" i="82"/>
  <c r="D554" i="82"/>
  <c r="C554" i="82"/>
  <c r="G553" i="82"/>
  <c r="F553" i="82"/>
  <c r="E553" i="82"/>
  <c r="D553" i="82"/>
  <c r="C553" i="82"/>
  <c r="G552" i="82"/>
  <c r="F552" i="82"/>
  <c r="E552" i="82"/>
  <c r="D552" i="82"/>
  <c r="C552" i="82"/>
  <c r="G551" i="82"/>
  <c r="F551" i="82"/>
  <c r="E551" i="82"/>
  <c r="D551" i="82"/>
  <c r="C551" i="82"/>
  <c r="G550" i="82"/>
  <c r="F550" i="82"/>
  <c r="E550" i="82"/>
  <c r="D550" i="82"/>
  <c r="C550" i="82"/>
  <c r="G549" i="82"/>
  <c r="F549" i="82"/>
  <c r="E549" i="82"/>
  <c r="D549" i="82"/>
  <c r="C549" i="82"/>
  <c r="G548" i="82"/>
  <c r="F548" i="82"/>
  <c r="E548" i="82"/>
  <c r="D548" i="82"/>
  <c r="C548" i="82"/>
  <c r="G547" i="82"/>
  <c r="F547" i="82"/>
  <c r="E547" i="82"/>
  <c r="D547" i="82"/>
  <c r="C547" i="82"/>
  <c r="G546" i="82"/>
  <c r="F546" i="82"/>
  <c r="E546" i="82"/>
  <c r="D546" i="82"/>
  <c r="C546" i="82"/>
  <c r="G545" i="82"/>
  <c r="F545" i="82"/>
  <c r="E545" i="82"/>
  <c r="D545" i="82"/>
  <c r="C545" i="82"/>
  <c r="G544" i="82"/>
  <c r="F544" i="82"/>
  <c r="E544" i="82"/>
  <c r="D544" i="82"/>
  <c r="C544" i="82"/>
  <c r="G543" i="82"/>
  <c r="F543" i="82"/>
  <c r="E543" i="82"/>
  <c r="D543" i="82"/>
  <c r="C543" i="82"/>
  <c r="G542" i="82"/>
  <c r="F542" i="82"/>
  <c r="E542" i="82"/>
  <c r="D542" i="82"/>
  <c r="C542" i="82"/>
  <c r="G541" i="82"/>
  <c r="F541" i="82"/>
  <c r="E541" i="82"/>
  <c r="D541" i="82"/>
  <c r="C541" i="82"/>
  <c r="G540" i="82"/>
  <c r="F540" i="82"/>
  <c r="E540" i="82"/>
  <c r="D540" i="82"/>
  <c r="C540" i="82"/>
  <c r="G539" i="82"/>
  <c r="F539" i="82"/>
  <c r="E539" i="82"/>
  <c r="D539" i="82"/>
  <c r="C539" i="82"/>
  <c r="G538" i="82"/>
  <c r="F538" i="82"/>
  <c r="E538" i="82"/>
  <c r="D538" i="82"/>
  <c r="C538" i="82"/>
  <c r="G537" i="82"/>
  <c r="F537" i="82"/>
  <c r="E537" i="82"/>
  <c r="D537" i="82"/>
  <c r="C537" i="82"/>
  <c r="G536" i="82"/>
  <c r="F536" i="82"/>
  <c r="E536" i="82"/>
  <c r="D536" i="82"/>
  <c r="C536" i="82"/>
  <c r="G535" i="82"/>
  <c r="F535" i="82"/>
  <c r="E535" i="82"/>
  <c r="D535" i="82"/>
  <c r="C535" i="82"/>
  <c r="G534" i="82"/>
  <c r="F534" i="82"/>
  <c r="E534" i="82"/>
  <c r="D534" i="82"/>
  <c r="C534" i="82"/>
  <c r="G533" i="82"/>
  <c r="F533" i="82"/>
  <c r="E533" i="82"/>
  <c r="D533" i="82"/>
  <c r="C533" i="82"/>
  <c r="G532" i="82"/>
  <c r="F532" i="82"/>
  <c r="E532" i="82"/>
  <c r="D532" i="82"/>
  <c r="C532" i="82"/>
  <c r="G531" i="82"/>
  <c r="F531" i="82"/>
  <c r="E531" i="82"/>
  <c r="D531" i="82"/>
  <c r="C531" i="82"/>
  <c r="G530" i="82"/>
  <c r="F530" i="82"/>
  <c r="E530" i="82"/>
  <c r="D530" i="82"/>
  <c r="C530" i="82"/>
  <c r="G529" i="82"/>
  <c r="F529" i="82"/>
  <c r="E529" i="82"/>
  <c r="D529" i="82"/>
  <c r="C529" i="82"/>
  <c r="G528" i="82"/>
  <c r="F528" i="82"/>
  <c r="E528" i="82"/>
  <c r="D528" i="82"/>
  <c r="C528" i="82"/>
  <c r="G527" i="82"/>
  <c r="F527" i="82"/>
  <c r="E527" i="82"/>
  <c r="D527" i="82"/>
  <c r="C527" i="82"/>
  <c r="G526" i="82"/>
  <c r="F526" i="82"/>
  <c r="E526" i="82"/>
  <c r="D526" i="82"/>
  <c r="C526" i="82"/>
  <c r="G525" i="82"/>
  <c r="F525" i="82"/>
  <c r="E525" i="82"/>
  <c r="D525" i="82"/>
  <c r="C525" i="82"/>
  <c r="G524" i="82"/>
  <c r="F524" i="82"/>
  <c r="E524" i="82"/>
  <c r="D524" i="82"/>
  <c r="C524" i="82"/>
  <c r="G523" i="82"/>
  <c r="F523" i="82"/>
  <c r="E523" i="82"/>
  <c r="D523" i="82"/>
  <c r="C523" i="82"/>
  <c r="G522" i="82"/>
  <c r="F522" i="82"/>
  <c r="E522" i="82"/>
  <c r="D522" i="82"/>
  <c r="C522" i="82"/>
  <c r="G521" i="82"/>
  <c r="F521" i="82"/>
  <c r="E521" i="82"/>
  <c r="D521" i="82"/>
  <c r="C521" i="82"/>
  <c r="G520" i="82"/>
  <c r="F520" i="82"/>
  <c r="E520" i="82"/>
  <c r="D520" i="82"/>
  <c r="C520" i="82"/>
  <c r="G519" i="82"/>
  <c r="F519" i="82"/>
  <c r="E519" i="82"/>
  <c r="D519" i="82"/>
  <c r="C519" i="82"/>
  <c r="G518" i="82"/>
  <c r="F518" i="82"/>
  <c r="E518" i="82"/>
  <c r="D518" i="82"/>
  <c r="C518" i="82"/>
  <c r="G517" i="82"/>
  <c r="F517" i="82"/>
  <c r="E517" i="82"/>
  <c r="D517" i="82"/>
  <c r="C517" i="82"/>
  <c r="G516" i="82"/>
  <c r="F516" i="82"/>
  <c r="E516" i="82"/>
  <c r="D516" i="82"/>
  <c r="C516" i="82"/>
  <c r="G515" i="82"/>
  <c r="F515" i="82"/>
  <c r="E515" i="82"/>
  <c r="D515" i="82"/>
  <c r="C515" i="82"/>
  <c r="G514" i="82"/>
  <c r="F514" i="82"/>
  <c r="E514" i="82"/>
  <c r="D514" i="82"/>
  <c r="C514" i="82"/>
  <c r="G513" i="82"/>
  <c r="F513" i="82"/>
  <c r="E513" i="82"/>
  <c r="D513" i="82"/>
  <c r="C513" i="82"/>
  <c r="G512" i="82"/>
  <c r="F512" i="82"/>
  <c r="E512" i="82"/>
  <c r="D512" i="82"/>
  <c r="C512" i="82"/>
  <c r="G511" i="82"/>
  <c r="F511" i="82"/>
  <c r="E511" i="82"/>
  <c r="D511" i="82"/>
  <c r="C511" i="82"/>
  <c r="G510" i="82"/>
  <c r="F510" i="82"/>
  <c r="E510" i="82"/>
  <c r="D510" i="82"/>
  <c r="C510" i="82"/>
  <c r="G509" i="82"/>
  <c r="F509" i="82"/>
  <c r="E509" i="82"/>
  <c r="D509" i="82"/>
  <c r="C509" i="82"/>
  <c r="G508" i="82"/>
  <c r="F508" i="82"/>
  <c r="E508" i="82"/>
  <c r="D508" i="82"/>
  <c r="C508" i="82"/>
  <c r="G507" i="82"/>
  <c r="F507" i="82"/>
  <c r="E507" i="82"/>
  <c r="D507" i="82"/>
  <c r="C507" i="82"/>
  <c r="G506" i="82"/>
  <c r="F506" i="82"/>
  <c r="E506" i="82"/>
  <c r="D506" i="82"/>
  <c r="C506" i="82"/>
  <c r="G505" i="82"/>
  <c r="F505" i="82"/>
  <c r="E505" i="82"/>
  <c r="D505" i="82"/>
  <c r="C505" i="82"/>
  <c r="G504" i="82"/>
  <c r="F504" i="82"/>
  <c r="E504" i="82"/>
  <c r="D504" i="82"/>
  <c r="C504" i="82"/>
  <c r="G503" i="82"/>
  <c r="F503" i="82"/>
  <c r="E503" i="82"/>
  <c r="D503" i="82"/>
  <c r="C503" i="82"/>
  <c r="G502" i="82"/>
  <c r="F502" i="82"/>
  <c r="E502" i="82"/>
  <c r="D502" i="82"/>
  <c r="C502" i="82"/>
  <c r="G501" i="82"/>
  <c r="F501" i="82"/>
  <c r="E501" i="82"/>
  <c r="D501" i="82"/>
  <c r="C501" i="82"/>
  <c r="G500" i="82"/>
  <c r="F500" i="82"/>
  <c r="E500" i="82"/>
  <c r="D500" i="82"/>
  <c r="C500" i="82"/>
  <c r="G499" i="82"/>
  <c r="F499" i="82"/>
  <c r="E499" i="82"/>
  <c r="D499" i="82"/>
  <c r="C499" i="82"/>
  <c r="G498" i="82"/>
  <c r="F498" i="82"/>
  <c r="E498" i="82"/>
  <c r="D498" i="82"/>
  <c r="C498" i="82"/>
  <c r="G497" i="82"/>
  <c r="F497" i="82"/>
  <c r="E497" i="82"/>
  <c r="D497" i="82"/>
  <c r="C497" i="82"/>
  <c r="G496" i="82"/>
  <c r="F496" i="82"/>
  <c r="E496" i="82"/>
  <c r="D496" i="82"/>
  <c r="C496" i="82"/>
  <c r="G495" i="82"/>
  <c r="F495" i="82"/>
  <c r="E495" i="82"/>
  <c r="D495" i="82"/>
  <c r="C495" i="82"/>
  <c r="G494" i="82"/>
  <c r="F494" i="82"/>
  <c r="E494" i="82"/>
  <c r="D494" i="82"/>
  <c r="C494" i="82"/>
  <c r="G493" i="82"/>
  <c r="F493" i="82"/>
  <c r="E493" i="82"/>
  <c r="D493" i="82"/>
  <c r="C493" i="82"/>
  <c r="G492" i="82"/>
  <c r="F492" i="82"/>
  <c r="E492" i="82"/>
  <c r="D492" i="82"/>
  <c r="C492" i="82"/>
  <c r="G491" i="82"/>
  <c r="F491" i="82"/>
  <c r="E491" i="82"/>
  <c r="D491" i="82"/>
  <c r="C491" i="82"/>
  <c r="G490" i="82"/>
  <c r="F490" i="82"/>
  <c r="E490" i="82"/>
  <c r="D490" i="82"/>
  <c r="C490" i="82"/>
  <c r="G489" i="82"/>
  <c r="F489" i="82"/>
  <c r="E489" i="82"/>
  <c r="D489" i="82"/>
  <c r="C489" i="82"/>
  <c r="G488" i="82"/>
  <c r="F488" i="82"/>
  <c r="E488" i="82"/>
  <c r="D488" i="82"/>
  <c r="C488" i="82"/>
  <c r="G487" i="82"/>
  <c r="F487" i="82"/>
  <c r="E487" i="82"/>
  <c r="D487" i="82"/>
  <c r="C487" i="82"/>
  <c r="G486" i="82"/>
  <c r="F486" i="82"/>
  <c r="E486" i="82"/>
  <c r="D486" i="82"/>
  <c r="C486" i="82"/>
  <c r="G485" i="82"/>
  <c r="F485" i="82"/>
  <c r="E485" i="82"/>
  <c r="D485" i="82"/>
  <c r="C485" i="82"/>
  <c r="G484" i="82"/>
  <c r="F484" i="82"/>
  <c r="E484" i="82"/>
  <c r="D484" i="82"/>
  <c r="C484" i="82"/>
  <c r="G483" i="82"/>
  <c r="F483" i="82"/>
  <c r="E483" i="82"/>
  <c r="D483" i="82"/>
  <c r="C483" i="82"/>
  <c r="G482" i="82"/>
  <c r="F482" i="82"/>
  <c r="E482" i="82"/>
  <c r="D482" i="82"/>
  <c r="C482" i="82"/>
  <c r="G481" i="82"/>
  <c r="F481" i="82"/>
  <c r="E481" i="82"/>
  <c r="D481" i="82"/>
  <c r="C481" i="82"/>
  <c r="G480" i="82"/>
  <c r="F480" i="82"/>
  <c r="E480" i="82"/>
  <c r="D480" i="82"/>
  <c r="C480" i="82"/>
  <c r="G479" i="82"/>
  <c r="F479" i="82"/>
  <c r="E479" i="82"/>
  <c r="D479" i="82"/>
  <c r="C479" i="82"/>
  <c r="G478" i="82"/>
  <c r="F478" i="82"/>
  <c r="E478" i="82"/>
  <c r="D478" i="82"/>
  <c r="C478" i="82"/>
  <c r="G477" i="82"/>
  <c r="F477" i="82"/>
  <c r="E477" i="82"/>
  <c r="D477" i="82"/>
  <c r="C477" i="82"/>
  <c r="G476" i="82"/>
  <c r="F476" i="82"/>
  <c r="E476" i="82"/>
  <c r="D476" i="82"/>
  <c r="C476" i="82"/>
  <c r="G475" i="82"/>
  <c r="F475" i="82"/>
  <c r="E475" i="82"/>
  <c r="D475" i="82"/>
  <c r="C475" i="82"/>
  <c r="G474" i="82"/>
  <c r="F474" i="82"/>
  <c r="E474" i="82"/>
  <c r="D474" i="82"/>
  <c r="C474" i="82"/>
  <c r="G473" i="82"/>
  <c r="F473" i="82"/>
  <c r="E473" i="82"/>
  <c r="D473" i="82"/>
  <c r="C473" i="82"/>
  <c r="G472" i="82"/>
  <c r="F472" i="82"/>
  <c r="E472" i="82"/>
  <c r="D472" i="82"/>
  <c r="C472" i="82"/>
  <c r="G471" i="82"/>
  <c r="F471" i="82"/>
  <c r="E471" i="82"/>
  <c r="D471" i="82"/>
  <c r="C471" i="82"/>
  <c r="G470" i="82"/>
  <c r="F470" i="82"/>
  <c r="E470" i="82"/>
  <c r="D470" i="82"/>
  <c r="C470" i="82"/>
  <c r="G469" i="82"/>
  <c r="F469" i="82"/>
  <c r="E469" i="82"/>
  <c r="D469" i="82"/>
  <c r="C469" i="82"/>
  <c r="G468" i="82"/>
  <c r="F468" i="82"/>
  <c r="E468" i="82"/>
  <c r="D468" i="82"/>
  <c r="C468" i="82"/>
  <c r="G467" i="82"/>
  <c r="F467" i="82"/>
  <c r="E467" i="82"/>
  <c r="D467" i="82"/>
  <c r="C467" i="82"/>
  <c r="G466" i="82"/>
  <c r="F466" i="82"/>
  <c r="E466" i="82"/>
  <c r="D466" i="82"/>
  <c r="C466" i="82"/>
  <c r="G465" i="82"/>
  <c r="F465" i="82"/>
  <c r="E465" i="82"/>
  <c r="D465" i="82"/>
  <c r="C465" i="82"/>
  <c r="G464" i="82"/>
  <c r="F464" i="82"/>
  <c r="E464" i="82"/>
  <c r="D464" i="82"/>
  <c r="C464" i="82"/>
  <c r="G463" i="82"/>
  <c r="F463" i="82"/>
  <c r="E463" i="82"/>
  <c r="D463" i="82"/>
  <c r="C463" i="82"/>
  <c r="G462" i="82"/>
  <c r="F462" i="82"/>
  <c r="E462" i="82"/>
  <c r="D462" i="82"/>
  <c r="C462" i="82"/>
  <c r="G461" i="82"/>
  <c r="F461" i="82"/>
  <c r="E461" i="82"/>
  <c r="D461" i="82"/>
  <c r="C461" i="82"/>
  <c r="G460" i="82"/>
  <c r="F460" i="82"/>
  <c r="E460" i="82"/>
  <c r="D460" i="82"/>
  <c r="C460" i="82"/>
  <c r="G459" i="82"/>
  <c r="F459" i="82"/>
  <c r="E459" i="82"/>
  <c r="D459" i="82"/>
  <c r="C459" i="82"/>
  <c r="G458" i="82"/>
  <c r="F458" i="82"/>
  <c r="E458" i="82"/>
  <c r="D458" i="82"/>
  <c r="C458" i="82"/>
  <c r="G457" i="82"/>
  <c r="F457" i="82"/>
  <c r="E457" i="82"/>
  <c r="D457" i="82"/>
  <c r="C457" i="82"/>
  <c r="G456" i="82"/>
  <c r="F456" i="82"/>
  <c r="E456" i="82"/>
  <c r="D456" i="82"/>
  <c r="C456" i="82"/>
  <c r="G455" i="82"/>
  <c r="F455" i="82"/>
  <c r="E455" i="82"/>
  <c r="D455" i="82"/>
  <c r="C455" i="82"/>
  <c r="G454" i="82"/>
  <c r="F454" i="82"/>
  <c r="E454" i="82"/>
  <c r="D454" i="82"/>
  <c r="C454" i="82"/>
  <c r="G453" i="82"/>
  <c r="F453" i="82"/>
  <c r="E453" i="82"/>
  <c r="D453" i="82"/>
  <c r="C453" i="82"/>
  <c r="G452" i="82"/>
  <c r="F452" i="82"/>
  <c r="E452" i="82"/>
  <c r="D452" i="82"/>
  <c r="C452" i="82"/>
  <c r="G451" i="82"/>
  <c r="F451" i="82"/>
  <c r="E451" i="82"/>
  <c r="D451" i="82"/>
  <c r="C451" i="82"/>
  <c r="G450" i="82"/>
  <c r="F450" i="82"/>
  <c r="E450" i="82"/>
  <c r="D450" i="82"/>
  <c r="C450" i="82"/>
  <c r="G449" i="82"/>
  <c r="F449" i="82"/>
  <c r="E449" i="82"/>
  <c r="D449" i="82"/>
  <c r="C449" i="82"/>
  <c r="G448" i="82"/>
  <c r="F448" i="82"/>
  <c r="E448" i="82"/>
  <c r="D448" i="82"/>
  <c r="C448" i="82"/>
  <c r="G447" i="82"/>
  <c r="F447" i="82"/>
  <c r="E447" i="82"/>
  <c r="D447" i="82"/>
  <c r="C447" i="82"/>
  <c r="G446" i="82"/>
  <c r="F446" i="82"/>
  <c r="E446" i="82"/>
  <c r="D446" i="82"/>
  <c r="C446" i="82"/>
  <c r="G445" i="82"/>
  <c r="F445" i="82"/>
  <c r="E445" i="82"/>
  <c r="D445" i="82"/>
  <c r="C445" i="82"/>
  <c r="G444" i="82"/>
  <c r="F444" i="82"/>
  <c r="E444" i="82"/>
  <c r="D444" i="82"/>
  <c r="C444" i="82"/>
  <c r="G443" i="82"/>
  <c r="F443" i="82"/>
  <c r="E443" i="82"/>
  <c r="D443" i="82"/>
  <c r="C443" i="82"/>
  <c r="G442" i="82"/>
  <c r="F442" i="82"/>
  <c r="E442" i="82"/>
  <c r="D442" i="82"/>
  <c r="C442" i="82"/>
  <c r="G441" i="82"/>
  <c r="F441" i="82"/>
  <c r="E441" i="82"/>
  <c r="D441" i="82"/>
  <c r="C441" i="82"/>
  <c r="G440" i="82"/>
  <c r="F440" i="82"/>
  <c r="E440" i="82"/>
  <c r="D440" i="82"/>
  <c r="C440" i="82"/>
  <c r="G439" i="82"/>
  <c r="F439" i="82"/>
  <c r="E439" i="82"/>
  <c r="D439" i="82"/>
  <c r="C439" i="82"/>
  <c r="G438" i="82"/>
  <c r="F438" i="82"/>
  <c r="E438" i="82"/>
  <c r="D438" i="82"/>
  <c r="C438" i="82"/>
  <c r="G437" i="82"/>
  <c r="F437" i="82"/>
  <c r="E437" i="82"/>
  <c r="D437" i="82"/>
  <c r="C437" i="82"/>
  <c r="G436" i="82"/>
  <c r="F436" i="82"/>
  <c r="E436" i="82"/>
  <c r="D436" i="82"/>
  <c r="C436" i="82"/>
  <c r="G435" i="82"/>
  <c r="F435" i="82"/>
  <c r="E435" i="82"/>
  <c r="D435" i="82"/>
  <c r="C435" i="82"/>
  <c r="G434" i="82"/>
  <c r="F434" i="82"/>
  <c r="E434" i="82"/>
  <c r="D434" i="82"/>
  <c r="C434" i="82"/>
  <c r="G433" i="82"/>
  <c r="F433" i="82"/>
  <c r="E433" i="82"/>
  <c r="D433" i="82"/>
  <c r="C433" i="82"/>
  <c r="G432" i="82"/>
  <c r="F432" i="82"/>
  <c r="E432" i="82"/>
  <c r="D432" i="82"/>
  <c r="C432" i="82"/>
  <c r="G431" i="82"/>
  <c r="F431" i="82"/>
  <c r="E431" i="82"/>
  <c r="D431" i="82"/>
  <c r="C431" i="82"/>
  <c r="G430" i="82"/>
  <c r="F430" i="82"/>
  <c r="E430" i="82"/>
  <c r="D430" i="82"/>
  <c r="C430" i="82"/>
  <c r="G429" i="82"/>
  <c r="F429" i="82"/>
  <c r="E429" i="82"/>
  <c r="D429" i="82"/>
  <c r="C429" i="82"/>
  <c r="G428" i="82"/>
  <c r="F428" i="82"/>
  <c r="E428" i="82"/>
  <c r="D428" i="82"/>
  <c r="C428" i="82"/>
  <c r="G427" i="82"/>
  <c r="F427" i="82"/>
  <c r="E427" i="82"/>
  <c r="D427" i="82"/>
  <c r="C427" i="82"/>
  <c r="G426" i="82"/>
  <c r="F426" i="82"/>
  <c r="E426" i="82"/>
  <c r="D426" i="82"/>
  <c r="C426" i="82"/>
  <c r="G425" i="82"/>
  <c r="F425" i="82"/>
  <c r="E425" i="82"/>
  <c r="D425" i="82"/>
  <c r="C425" i="82"/>
  <c r="G424" i="82"/>
  <c r="F424" i="82"/>
  <c r="E424" i="82"/>
  <c r="D424" i="82"/>
  <c r="C424" i="82"/>
  <c r="G423" i="82"/>
  <c r="F423" i="82"/>
  <c r="E423" i="82"/>
  <c r="D423" i="82"/>
  <c r="C423" i="82"/>
  <c r="G422" i="82"/>
  <c r="F422" i="82"/>
  <c r="E422" i="82"/>
  <c r="D422" i="82"/>
  <c r="C422" i="82"/>
  <c r="G421" i="82"/>
  <c r="F421" i="82"/>
  <c r="E421" i="82"/>
  <c r="D421" i="82"/>
  <c r="C421" i="82"/>
  <c r="G420" i="82"/>
  <c r="F420" i="82"/>
  <c r="E420" i="82"/>
  <c r="D420" i="82"/>
  <c r="C420" i="82"/>
  <c r="G419" i="82"/>
  <c r="F419" i="82"/>
  <c r="E419" i="82"/>
  <c r="D419" i="82"/>
  <c r="C419" i="82"/>
  <c r="G418" i="82"/>
  <c r="F418" i="82"/>
  <c r="E418" i="82"/>
  <c r="D418" i="82"/>
  <c r="C418" i="82"/>
  <c r="G398" i="82"/>
  <c r="F398" i="82"/>
  <c r="E398" i="82"/>
  <c r="D398" i="82"/>
  <c r="C398" i="82"/>
  <c r="G397" i="82"/>
  <c r="F397" i="82"/>
  <c r="E397" i="82"/>
  <c r="D397" i="82"/>
  <c r="C397" i="82"/>
  <c r="G396" i="82"/>
  <c r="F396" i="82"/>
  <c r="E396" i="82"/>
  <c r="D396" i="82"/>
  <c r="C396" i="82"/>
  <c r="G395" i="82"/>
  <c r="F395" i="82"/>
  <c r="E395" i="82"/>
  <c r="D395" i="82"/>
  <c r="C395" i="82"/>
  <c r="G394" i="82"/>
  <c r="F394" i="82"/>
  <c r="E394" i="82"/>
  <c r="D394" i="82"/>
  <c r="C394" i="82"/>
  <c r="G393" i="82"/>
  <c r="F393" i="82"/>
  <c r="E393" i="82"/>
  <c r="D393" i="82"/>
  <c r="C393" i="82"/>
  <c r="G392" i="82"/>
  <c r="F392" i="82"/>
  <c r="E392" i="82"/>
  <c r="D392" i="82"/>
  <c r="C392" i="82"/>
  <c r="G391" i="82"/>
  <c r="F391" i="82"/>
  <c r="E391" i="82"/>
  <c r="D391" i="82"/>
  <c r="C391" i="82"/>
  <c r="G390" i="82"/>
  <c r="F390" i="82"/>
  <c r="E390" i="82"/>
  <c r="D390" i="82"/>
  <c r="C390" i="82"/>
  <c r="G389" i="82"/>
  <c r="F389" i="82"/>
  <c r="E389" i="82"/>
  <c r="D389" i="82"/>
  <c r="C389" i="82"/>
  <c r="G388" i="82"/>
  <c r="F388" i="82"/>
  <c r="E388" i="82"/>
  <c r="D388" i="82"/>
  <c r="C388" i="82"/>
  <c r="G387" i="82"/>
  <c r="F387" i="82"/>
  <c r="E387" i="82"/>
  <c r="D387" i="82"/>
  <c r="C387" i="82"/>
  <c r="G386" i="82"/>
  <c r="F386" i="82"/>
  <c r="E386" i="82"/>
  <c r="D386" i="82"/>
  <c r="C386" i="82"/>
  <c r="G385" i="82"/>
  <c r="F385" i="82"/>
  <c r="E385" i="82"/>
  <c r="D385" i="82"/>
  <c r="C385" i="82"/>
  <c r="G384" i="82"/>
  <c r="F384" i="82"/>
  <c r="E384" i="82"/>
  <c r="D384" i="82"/>
  <c r="C384" i="82"/>
  <c r="G383" i="82"/>
  <c r="F383" i="82"/>
  <c r="E383" i="82"/>
  <c r="D383" i="82"/>
  <c r="C383" i="82"/>
  <c r="G382" i="82"/>
  <c r="F382" i="82"/>
  <c r="E382" i="82"/>
  <c r="D382" i="82"/>
  <c r="C382" i="82"/>
  <c r="G381" i="82"/>
  <c r="F381" i="82"/>
  <c r="E381" i="82"/>
  <c r="D381" i="82"/>
  <c r="C381" i="82"/>
  <c r="G380" i="82"/>
  <c r="F380" i="82"/>
  <c r="E380" i="82"/>
  <c r="D380" i="82"/>
  <c r="C380" i="82"/>
  <c r="G379" i="82"/>
  <c r="F379" i="82"/>
  <c r="E379" i="82"/>
  <c r="D379" i="82"/>
  <c r="C379" i="82"/>
  <c r="G378" i="82"/>
  <c r="F378" i="82"/>
  <c r="E378" i="82"/>
  <c r="D378" i="82"/>
  <c r="C378" i="82"/>
  <c r="G377" i="82"/>
  <c r="F377" i="82"/>
  <c r="E377" i="82"/>
  <c r="D377" i="82"/>
  <c r="C377" i="82"/>
  <c r="G376" i="82"/>
  <c r="F376" i="82"/>
  <c r="E376" i="82"/>
  <c r="D376" i="82"/>
  <c r="C376" i="82"/>
  <c r="G375" i="82"/>
  <c r="F375" i="82"/>
  <c r="E375" i="82"/>
  <c r="D375" i="82"/>
  <c r="C375" i="82"/>
  <c r="G374" i="82"/>
  <c r="F374" i="82"/>
  <c r="E374" i="82"/>
  <c r="D374" i="82"/>
  <c r="C374" i="82"/>
  <c r="G373" i="82"/>
  <c r="F373" i="82"/>
  <c r="E373" i="82"/>
  <c r="D373" i="82"/>
  <c r="C373" i="82"/>
  <c r="G372" i="82"/>
  <c r="F372" i="82"/>
  <c r="E372" i="82"/>
  <c r="D372" i="82"/>
  <c r="C372" i="82"/>
  <c r="G371" i="82"/>
  <c r="F371" i="82"/>
  <c r="E371" i="82"/>
  <c r="D371" i="82"/>
  <c r="C371" i="82"/>
  <c r="G370" i="82"/>
  <c r="F370" i="82"/>
  <c r="E370" i="82"/>
  <c r="D370" i="82"/>
  <c r="C370" i="82"/>
  <c r="G369" i="82"/>
  <c r="F369" i="82"/>
  <c r="E369" i="82"/>
  <c r="D369" i="82"/>
  <c r="C369" i="82"/>
  <c r="G368" i="82"/>
  <c r="F368" i="82"/>
  <c r="E368" i="82"/>
  <c r="D368" i="82"/>
  <c r="C368" i="82"/>
  <c r="G367" i="82"/>
  <c r="F367" i="82"/>
  <c r="E367" i="82"/>
  <c r="D367" i="82"/>
  <c r="C367" i="82"/>
  <c r="G366" i="82"/>
  <c r="F366" i="82"/>
  <c r="E366" i="82"/>
  <c r="D366" i="82"/>
  <c r="C366" i="82"/>
  <c r="G365" i="82"/>
  <c r="F365" i="82"/>
  <c r="E365" i="82"/>
  <c r="D365" i="82"/>
  <c r="C365" i="82"/>
  <c r="G364" i="82"/>
  <c r="F364" i="82"/>
  <c r="E364" i="82"/>
  <c r="D364" i="82"/>
  <c r="C364" i="82"/>
  <c r="G363" i="82"/>
  <c r="F363" i="82"/>
  <c r="E363" i="82"/>
  <c r="D363" i="82"/>
  <c r="C363" i="82"/>
  <c r="G362" i="82"/>
  <c r="F362" i="82"/>
  <c r="E362" i="82"/>
  <c r="D362" i="82"/>
  <c r="C362" i="82"/>
  <c r="G361" i="82"/>
  <c r="F361" i="82"/>
  <c r="E361" i="82"/>
  <c r="D361" i="82"/>
  <c r="C361" i="82"/>
  <c r="G360" i="82"/>
  <c r="F360" i="82"/>
  <c r="E360" i="82"/>
  <c r="D360" i="82"/>
  <c r="C360" i="82"/>
  <c r="G359" i="82"/>
  <c r="F359" i="82"/>
  <c r="E359" i="82"/>
  <c r="D359" i="82"/>
  <c r="C359" i="82"/>
  <c r="G358" i="82"/>
  <c r="F358" i="82"/>
  <c r="E358" i="82"/>
  <c r="D358" i="82"/>
  <c r="C358" i="82"/>
  <c r="G357" i="82"/>
  <c r="F357" i="82"/>
  <c r="E357" i="82"/>
  <c r="D357" i="82"/>
  <c r="C357" i="82"/>
  <c r="G356" i="82"/>
  <c r="F356" i="82"/>
  <c r="E356" i="82"/>
  <c r="D356" i="82"/>
  <c r="C356" i="82"/>
  <c r="G355" i="82"/>
  <c r="F355" i="82"/>
  <c r="E355" i="82"/>
  <c r="D355" i="82"/>
  <c r="C355" i="82"/>
  <c r="G354" i="82"/>
  <c r="F354" i="82"/>
  <c r="E354" i="82"/>
  <c r="D354" i="82"/>
  <c r="C354" i="82"/>
  <c r="G353" i="82"/>
  <c r="F353" i="82"/>
  <c r="E353" i="82"/>
  <c r="D353" i="82"/>
  <c r="C353" i="82"/>
  <c r="G352" i="82"/>
  <c r="F352" i="82"/>
  <c r="E352" i="82"/>
  <c r="D352" i="82"/>
  <c r="C352" i="82"/>
  <c r="G351" i="82"/>
  <c r="F351" i="82"/>
  <c r="E351" i="82"/>
  <c r="D351" i="82"/>
  <c r="C351" i="82"/>
  <c r="G350" i="82"/>
  <c r="F350" i="82"/>
  <c r="E350" i="82"/>
  <c r="D350" i="82"/>
  <c r="C350" i="82"/>
  <c r="G349" i="82"/>
  <c r="F349" i="82"/>
  <c r="E349" i="82"/>
  <c r="D349" i="82"/>
  <c r="C349" i="82"/>
  <c r="G348" i="82"/>
  <c r="F348" i="82"/>
  <c r="E348" i="82"/>
  <c r="D348" i="82"/>
  <c r="C348" i="82"/>
  <c r="G347" i="82"/>
  <c r="F347" i="82"/>
  <c r="E347" i="82"/>
  <c r="D347" i="82"/>
  <c r="C347" i="82"/>
  <c r="G346" i="82"/>
  <c r="F346" i="82"/>
  <c r="E346" i="82"/>
  <c r="D346" i="82"/>
  <c r="C346" i="82"/>
  <c r="G345" i="82"/>
  <c r="F345" i="82"/>
  <c r="E345" i="82"/>
  <c r="D345" i="82"/>
  <c r="C345" i="82"/>
  <c r="G344" i="82"/>
  <c r="F344" i="82"/>
  <c r="E344" i="82"/>
  <c r="D344" i="82"/>
  <c r="C344" i="82"/>
  <c r="G343" i="82"/>
  <c r="F343" i="82"/>
  <c r="E343" i="82"/>
  <c r="D343" i="82"/>
  <c r="C343" i="82"/>
  <c r="G342" i="82"/>
  <c r="F342" i="82"/>
  <c r="E342" i="82"/>
  <c r="D342" i="82"/>
  <c r="C342" i="82"/>
  <c r="G341" i="82"/>
  <c r="F341" i="82"/>
  <c r="E341" i="82"/>
  <c r="D341" i="82"/>
  <c r="C341" i="82"/>
  <c r="G340" i="82"/>
  <c r="F340" i="82"/>
  <c r="E340" i="82"/>
  <c r="D340" i="82"/>
  <c r="C340" i="82"/>
  <c r="G339" i="82"/>
  <c r="F339" i="82"/>
  <c r="E339" i="82"/>
  <c r="D339" i="82"/>
  <c r="C339" i="82"/>
  <c r="G338" i="82"/>
  <c r="F338" i="82"/>
  <c r="E338" i="82"/>
  <c r="D338" i="82"/>
  <c r="C338" i="82"/>
  <c r="G337" i="82"/>
  <c r="F337" i="82"/>
  <c r="E337" i="82"/>
  <c r="D337" i="82"/>
  <c r="C337" i="82"/>
  <c r="G336" i="82"/>
  <c r="F336" i="82"/>
  <c r="E336" i="82"/>
  <c r="D336" i="82"/>
  <c r="C336" i="82"/>
  <c r="G335" i="82"/>
  <c r="F335" i="82"/>
  <c r="E335" i="82"/>
  <c r="D335" i="82"/>
  <c r="C335" i="82"/>
  <c r="G334" i="82"/>
  <c r="F334" i="82"/>
  <c r="E334" i="82"/>
  <c r="D334" i="82"/>
  <c r="C334" i="82"/>
  <c r="G333" i="82"/>
  <c r="F333" i="82"/>
  <c r="E333" i="82"/>
  <c r="D333" i="82"/>
  <c r="C333" i="82"/>
  <c r="G332" i="82"/>
  <c r="F332" i="82"/>
  <c r="E332" i="82"/>
  <c r="D332" i="82"/>
  <c r="C332" i="82"/>
  <c r="G331" i="82"/>
  <c r="F331" i="82"/>
  <c r="E331" i="82"/>
  <c r="D331" i="82"/>
  <c r="C331" i="82"/>
  <c r="G330" i="82"/>
  <c r="F330" i="82"/>
  <c r="E330" i="82"/>
  <c r="D330" i="82"/>
  <c r="C330" i="82"/>
  <c r="G329" i="82"/>
  <c r="F329" i="82"/>
  <c r="E329" i="82"/>
  <c r="D329" i="82"/>
  <c r="C329" i="82"/>
  <c r="G328" i="82"/>
  <c r="F328" i="82"/>
  <c r="E328" i="82"/>
  <c r="D328" i="82"/>
  <c r="C328" i="82"/>
  <c r="G327" i="82"/>
  <c r="F327" i="82"/>
  <c r="E327" i="82"/>
  <c r="D327" i="82"/>
  <c r="C327" i="82"/>
  <c r="G326" i="82"/>
  <c r="F326" i="82"/>
  <c r="E326" i="82"/>
  <c r="D326" i="82"/>
  <c r="C326" i="82"/>
  <c r="G325" i="82"/>
  <c r="F325" i="82"/>
  <c r="E325" i="82"/>
  <c r="D325" i="82"/>
  <c r="C325" i="82"/>
  <c r="G324" i="82"/>
  <c r="F324" i="82"/>
  <c r="E324" i="82"/>
  <c r="D324" i="82"/>
  <c r="C324" i="82"/>
  <c r="G323" i="82"/>
  <c r="F323" i="82"/>
  <c r="E323" i="82"/>
  <c r="D323" i="82"/>
  <c r="C323" i="82"/>
  <c r="G322" i="82"/>
  <c r="F322" i="82"/>
  <c r="E322" i="82"/>
  <c r="D322" i="82"/>
  <c r="C322" i="82"/>
  <c r="G321" i="82"/>
  <c r="F321" i="82"/>
  <c r="E321" i="82"/>
  <c r="D321" i="82"/>
  <c r="C321" i="82"/>
  <c r="G320" i="82"/>
  <c r="F320" i="82"/>
  <c r="E320" i="82"/>
  <c r="D320" i="82"/>
  <c r="C320" i="82"/>
  <c r="G319" i="82"/>
  <c r="F319" i="82"/>
  <c r="E319" i="82"/>
  <c r="D319" i="82"/>
  <c r="C319" i="82"/>
  <c r="G318" i="82"/>
  <c r="F318" i="82"/>
  <c r="E318" i="82"/>
  <c r="D318" i="82"/>
  <c r="C318" i="82"/>
  <c r="G317" i="82"/>
  <c r="F317" i="82"/>
  <c r="E317" i="82"/>
  <c r="D317" i="82"/>
  <c r="C317" i="82"/>
  <c r="G316" i="82"/>
  <c r="F316" i="82"/>
  <c r="E316" i="82"/>
  <c r="D316" i="82"/>
  <c r="C316" i="82"/>
  <c r="G315" i="82"/>
  <c r="F315" i="82"/>
  <c r="E315" i="82"/>
  <c r="D315" i="82"/>
  <c r="C315" i="82"/>
  <c r="G314" i="82"/>
  <c r="F314" i="82"/>
  <c r="E314" i="82"/>
  <c r="D314" i="82"/>
  <c r="C314" i="82"/>
  <c r="G313" i="82"/>
  <c r="F313" i="82"/>
  <c r="E313" i="82"/>
  <c r="D313" i="82"/>
  <c r="C313" i="82"/>
  <c r="G312" i="82"/>
  <c r="F312" i="82"/>
  <c r="E312" i="82"/>
  <c r="D312" i="82"/>
  <c r="C312" i="82"/>
  <c r="G311" i="82"/>
  <c r="F311" i="82"/>
  <c r="E311" i="82"/>
  <c r="D311" i="82"/>
  <c r="C311" i="82"/>
  <c r="G310" i="82"/>
  <c r="F310" i="82"/>
  <c r="E310" i="82"/>
  <c r="D310" i="82"/>
  <c r="C310" i="82"/>
  <c r="G309" i="82"/>
  <c r="F309" i="82"/>
  <c r="E309" i="82"/>
  <c r="D309" i="82"/>
  <c r="C309" i="82"/>
  <c r="G308" i="82"/>
  <c r="F308" i="82"/>
  <c r="E308" i="82"/>
  <c r="D308" i="82"/>
  <c r="C308" i="82"/>
  <c r="G307" i="82"/>
  <c r="F307" i="82"/>
  <c r="E307" i="82"/>
  <c r="D307" i="82"/>
  <c r="C307" i="82"/>
  <c r="G306" i="82"/>
  <c r="F306" i="82"/>
  <c r="E306" i="82"/>
  <c r="D306" i="82"/>
  <c r="C306" i="82"/>
  <c r="G305" i="82"/>
  <c r="F305" i="82"/>
  <c r="E305" i="82"/>
  <c r="D305" i="82"/>
  <c r="C305" i="82"/>
  <c r="G304" i="82"/>
  <c r="F304" i="82"/>
  <c r="E304" i="82"/>
  <c r="D304" i="82"/>
  <c r="C304" i="82"/>
  <c r="G303" i="82"/>
  <c r="F303" i="82"/>
  <c r="E303" i="82"/>
  <c r="D303" i="82"/>
  <c r="C303" i="82"/>
  <c r="G302" i="82"/>
  <c r="F302" i="82"/>
  <c r="E302" i="82"/>
  <c r="D302" i="82"/>
  <c r="C302" i="82"/>
  <c r="G301" i="82"/>
  <c r="F301" i="82"/>
  <c r="E301" i="82"/>
  <c r="D301" i="82"/>
  <c r="C301" i="82"/>
  <c r="G300" i="82"/>
  <c r="F300" i="82"/>
  <c r="E300" i="82"/>
  <c r="D300" i="82"/>
  <c r="C300" i="82"/>
  <c r="G299" i="82"/>
  <c r="F299" i="82"/>
  <c r="E299" i="82"/>
  <c r="D299" i="82"/>
  <c r="C299" i="82"/>
  <c r="G298" i="82"/>
  <c r="F298" i="82"/>
  <c r="E298" i="82"/>
  <c r="D298" i="82"/>
  <c r="C298" i="82"/>
  <c r="G297" i="82"/>
  <c r="F297" i="82"/>
  <c r="E297" i="82"/>
  <c r="D297" i="82"/>
  <c r="C297" i="82"/>
  <c r="G296" i="82"/>
  <c r="F296" i="82"/>
  <c r="E296" i="82"/>
  <c r="D296" i="82"/>
  <c r="C296" i="82"/>
  <c r="G295" i="82"/>
  <c r="F295" i="82"/>
  <c r="E295" i="82"/>
  <c r="D295" i="82"/>
  <c r="C295" i="82"/>
  <c r="G294" i="82"/>
  <c r="F294" i="82"/>
  <c r="E294" i="82"/>
  <c r="D294" i="82"/>
  <c r="C294" i="82"/>
  <c r="G293" i="82"/>
  <c r="F293" i="82"/>
  <c r="E293" i="82"/>
  <c r="D293" i="82"/>
  <c r="C293" i="82"/>
  <c r="G292" i="82"/>
  <c r="F292" i="82"/>
  <c r="E292" i="82"/>
  <c r="D292" i="82"/>
  <c r="C292" i="82"/>
  <c r="G291" i="82"/>
  <c r="F291" i="82"/>
  <c r="E291" i="82"/>
  <c r="D291" i="82"/>
  <c r="C291" i="82"/>
  <c r="G290" i="82"/>
  <c r="F290" i="82"/>
  <c r="E290" i="82"/>
  <c r="D290" i="82"/>
  <c r="C290" i="82"/>
  <c r="G289" i="82"/>
  <c r="F289" i="82"/>
  <c r="E289" i="82"/>
  <c r="D289" i="82"/>
  <c r="C289" i="82"/>
  <c r="G288" i="82"/>
  <c r="F288" i="82"/>
  <c r="E288" i="82"/>
  <c r="D288" i="82"/>
  <c r="C288" i="82"/>
  <c r="G287" i="82"/>
  <c r="F287" i="82"/>
  <c r="E287" i="82"/>
  <c r="D287" i="82"/>
  <c r="C287" i="82"/>
  <c r="G286" i="82"/>
  <c r="F286" i="82"/>
  <c r="E286" i="82"/>
  <c r="D286" i="82"/>
  <c r="C286" i="82"/>
  <c r="G285" i="82"/>
  <c r="F285" i="82"/>
  <c r="E285" i="82"/>
  <c r="D285" i="82"/>
  <c r="C285" i="82"/>
  <c r="G284" i="82"/>
  <c r="F284" i="82"/>
  <c r="E284" i="82"/>
  <c r="D284" i="82"/>
  <c r="C284" i="82"/>
  <c r="G283" i="82"/>
  <c r="F283" i="82"/>
  <c r="E283" i="82"/>
  <c r="D283" i="82"/>
  <c r="C283" i="82"/>
  <c r="G282" i="82"/>
  <c r="F282" i="82"/>
  <c r="E282" i="82"/>
  <c r="D282" i="82"/>
  <c r="C282" i="82"/>
  <c r="G281" i="82"/>
  <c r="F281" i="82"/>
  <c r="E281" i="82"/>
  <c r="D281" i="82"/>
  <c r="C281" i="82"/>
  <c r="G280" i="82"/>
  <c r="F280" i="82"/>
  <c r="E280" i="82"/>
  <c r="D280" i="82"/>
  <c r="C280" i="82"/>
  <c r="G279" i="82"/>
  <c r="F279" i="82"/>
  <c r="E279" i="82"/>
  <c r="D279" i="82"/>
  <c r="C279" i="82"/>
  <c r="G278" i="82"/>
  <c r="F278" i="82"/>
  <c r="E278" i="82"/>
  <c r="D278" i="82"/>
  <c r="C278" i="82"/>
  <c r="G277" i="82"/>
  <c r="F277" i="82"/>
  <c r="E277" i="82"/>
  <c r="D277" i="82"/>
  <c r="C277" i="82"/>
  <c r="G276" i="82"/>
  <c r="F276" i="82"/>
  <c r="E276" i="82"/>
  <c r="D276" i="82"/>
  <c r="C276" i="82"/>
  <c r="G275" i="82"/>
  <c r="F275" i="82"/>
  <c r="E275" i="82"/>
  <c r="D275" i="82"/>
  <c r="C275" i="82"/>
  <c r="G274" i="82"/>
  <c r="F274" i="82"/>
  <c r="E274" i="82"/>
  <c r="D274" i="82"/>
  <c r="C274" i="82"/>
  <c r="G273" i="82"/>
  <c r="F273" i="82"/>
  <c r="E273" i="82"/>
  <c r="D273" i="82"/>
  <c r="C273" i="82"/>
  <c r="G272" i="82"/>
  <c r="F272" i="82"/>
  <c r="E272" i="82"/>
  <c r="D272" i="82"/>
  <c r="C272" i="82"/>
  <c r="G271" i="82"/>
  <c r="F271" i="82"/>
  <c r="E271" i="82"/>
  <c r="D271" i="82"/>
  <c r="C271" i="82"/>
  <c r="G270" i="82"/>
  <c r="F270" i="82"/>
  <c r="E270" i="82"/>
  <c r="D270" i="82"/>
  <c r="C270" i="82"/>
  <c r="G269" i="82"/>
  <c r="F269" i="82"/>
  <c r="E269" i="82"/>
  <c r="D269" i="82"/>
  <c r="C269" i="82"/>
  <c r="G268" i="82"/>
  <c r="F268" i="82"/>
  <c r="E268" i="82"/>
  <c r="D268" i="82"/>
  <c r="C268" i="82"/>
  <c r="G267" i="82"/>
  <c r="F267" i="82"/>
  <c r="E267" i="82"/>
  <c r="D267" i="82"/>
  <c r="C267" i="82"/>
  <c r="G266" i="82"/>
  <c r="F266" i="82"/>
  <c r="E266" i="82"/>
  <c r="D266" i="82"/>
  <c r="C266" i="82"/>
  <c r="G265" i="82"/>
  <c r="F265" i="82"/>
  <c r="E265" i="82"/>
  <c r="D265" i="82"/>
  <c r="C265" i="82"/>
  <c r="G264" i="82"/>
  <c r="F264" i="82"/>
  <c r="E264" i="82"/>
  <c r="D264" i="82"/>
  <c r="C264" i="82"/>
  <c r="G263" i="82"/>
  <c r="F263" i="82"/>
  <c r="E263" i="82"/>
  <c r="D263" i="82"/>
  <c r="C263" i="82"/>
  <c r="G262" i="82"/>
  <c r="F262" i="82"/>
  <c r="E262" i="82"/>
  <c r="D262" i="82"/>
  <c r="C262" i="82"/>
  <c r="G261" i="82"/>
  <c r="F261" i="82"/>
  <c r="E261" i="82"/>
  <c r="D261" i="82"/>
  <c r="C261" i="82"/>
  <c r="G260" i="82"/>
  <c r="F260" i="82"/>
  <c r="E260" i="82"/>
  <c r="D260" i="82"/>
  <c r="C260" i="82"/>
  <c r="G259" i="82"/>
  <c r="F259" i="82"/>
  <c r="E259" i="82"/>
  <c r="D259" i="82"/>
  <c r="C259" i="82"/>
  <c r="G258" i="82"/>
  <c r="F258" i="82"/>
  <c r="E258" i="82"/>
  <c r="D258" i="82"/>
  <c r="C258" i="82"/>
  <c r="G257" i="82"/>
  <c r="F257" i="82"/>
  <c r="E257" i="82"/>
  <c r="D257" i="82"/>
  <c r="C257" i="82"/>
  <c r="G256" i="82"/>
  <c r="F256" i="82"/>
  <c r="E256" i="82"/>
  <c r="D256" i="82"/>
  <c r="C256" i="82"/>
  <c r="G255" i="82"/>
  <c r="F255" i="82"/>
  <c r="E255" i="82"/>
  <c r="D255" i="82"/>
  <c r="C255" i="82"/>
  <c r="G254" i="82"/>
  <c r="F254" i="82"/>
  <c r="E254" i="82"/>
  <c r="D254" i="82"/>
  <c r="C254" i="82"/>
  <c r="G253" i="82"/>
  <c r="F253" i="82"/>
  <c r="E253" i="82"/>
  <c r="D253" i="82"/>
  <c r="C253" i="82"/>
  <c r="G252" i="82"/>
  <c r="F252" i="82"/>
  <c r="E252" i="82"/>
  <c r="D252" i="82"/>
  <c r="C252" i="82"/>
  <c r="G251" i="82"/>
  <c r="F251" i="82"/>
  <c r="E251" i="82"/>
  <c r="D251" i="82"/>
  <c r="C251" i="82"/>
  <c r="G250" i="82"/>
  <c r="F250" i="82"/>
  <c r="E250" i="82"/>
  <c r="D250" i="82"/>
  <c r="C250" i="82"/>
  <c r="G249" i="82"/>
  <c r="F249" i="82"/>
  <c r="E249" i="82"/>
  <c r="D249" i="82"/>
  <c r="C249" i="82"/>
  <c r="G248" i="82"/>
  <c r="F248" i="82"/>
  <c r="E248" i="82"/>
  <c r="D248" i="82"/>
  <c r="C248" i="82"/>
  <c r="G247" i="82"/>
  <c r="F247" i="82"/>
  <c r="E247" i="82"/>
  <c r="D247" i="82"/>
  <c r="C247" i="82"/>
  <c r="G246" i="82"/>
  <c r="F246" i="82"/>
  <c r="E246" i="82"/>
  <c r="D246" i="82"/>
  <c r="C246" i="82"/>
  <c r="G245" i="82"/>
  <c r="F245" i="82"/>
  <c r="E245" i="82"/>
  <c r="D245" i="82"/>
  <c r="C245" i="82"/>
  <c r="G244" i="82"/>
  <c r="F244" i="82"/>
  <c r="E244" i="82"/>
  <c r="D244" i="82"/>
  <c r="C244" i="82"/>
  <c r="G243" i="82"/>
  <c r="F243" i="82"/>
  <c r="E243" i="82"/>
  <c r="D243" i="82"/>
  <c r="C243" i="82"/>
  <c r="G242" i="82"/>
  <c r="F242" i="82"/>
  <c r="E242" i="82"/>
  <c r="D242" i="82"/>
  <c r="C242" i="82"/>
  <c r="G241" i="82"/>
  <c r="F241" i="82"/>
  <c r="E241" i="82"/>
  <c r="D241" i="82"/>
  <c r="C241" i="82"/>
  <c r="G240" i="82"/>
  <c r="F240" i="82"/>
  <c r="E240" i="82"/>
  <c r="D240" i="82"/>
  <c r="C240" i="82"/>
  <c r="G239" i="82"/>
  <c r="F239" i="82"/>
  <c r="E239" i="82"/>
  <c r="D239" i="82"/>
  <c r="C239" i="82"/>
  <c r="G238" i="82"/>
  <c r="F238" i="82"/>
  <c r="E238" i="82"/>
  <c r="D238" i="82"/>
  <c r="C238" i="82"/>
  <c r="G237" i="82"/>
  <c r="F237" i="82"/>
  <c r="E237" i="82"/>
  <c r="D237" i="82"/>
  <c r="C237" i="82"/>
  <c r="G236" i="82"/>
  <c r="F236" i="82"/>
  <c r="E236" i="82"/>
  <c r="D236" i="82"/>
  <c r="C236" i="82"/>
  <c r="G235" i="82"/>
  <c r="F235" i="82"/>
  <c r="E235" i="82"/>
  <c r="D235" i="82"/>
  <c r="C235" i="82"/>
  <c r="G234" i="82"/>
  <c r="F234" i="82"/>
  <c r="E234" i="82"/>
  <c r="D234" i="82"/>
  <c r="C234" i="82"/>
  <c r="G233" i="82"/>
  <c r="F233" i="82"/>
  <c r="E233" i="82"/>
  <c r="D233" i="82"/>
  <c r="C233" i="82"/>
  <c r="G232" i="82"/>
  <c r="F232" i="82"/>
  <c r="E232" i="82"/>
  <c r="D232" i="82"/>
  <c r="C232" i="82"/>
  <c r="G231" i="82"/>
  <c r="F231" i="82"/>
  <c r="E231" i="82"/>
  <c r="D231" i="82"/>
  <c r="C231" i="82"/>
  <c r="G230" i="82"/>
  <c r="F230" i="82"/>
  <c r="E230" i="82"/>
  <c r="D230" i="82"/>
  <c r="C230" i="82"/>
  <c r="G229" i="82"/>
  <c r="F229" i="82"/>
  <c r="E229" i="82"/>
  <c r="D229" i="82"/>
  <c r="C229" i="82"/>
  <c r="G228" i="82"/>
  <c r="F228" i="82"/>
  <c r="E228" i="82"/>
  <c r="D228" i="82"/>
  <c r="C228" i="82"/>
  <c r="G227" i="82"/>
  <c r="F227" i="82"/>
  <c r="E227" i="82"/>
  <c r="D227" i="82"/>
  <c r="C227" i="82"/>
  <c r="G226" i="82"/>
  <c r="F226" i="82"/>
  <c r="E226" i="82"/>
  <c r="D226" i="82"/>
  <c r="C226" i="82"/>
  <c r="G225" i="82"/>
  <c r="F225" i="82"/>
  <c r="E225" i="82"/>
  <c r="D225" i="82"/>
  <c r="C225" i="82"/>
  <c r="G224" i="82"/>
  <c r="F224" i="82"/>
  <c r="E224" i="82"/>
  <c r="D224" i="82"/>
  <c r="C224" i="82"/>
  <c r="G223" i="82"/>
  <c r="F223" i="82"/>
  <c r="E223" i="82"/>
  <c r="D223" i="82"/>
  <c r="C223" i="82"/>
  <c r="G222" i="82"/>
  <c r="F222" i="82"/>
  <c r="E222" i="82"/>
  <c r="D222" i="82"/>
  <c r="C222" i="82"/>
  <c r="G221" i="82"/>
  <c r="F221" i="82"/>
  <c r="E221" i="82"/>
  <c r="D221" i="82"/>
  <c r="C221" i="82"/>
  <c r="G220" i="82"/>
  <c r="F220" i="82"/>
  <c r="E220" i="82"/>
  <c r="D220" i="82"/>
  <c r="C220" i="82"/>
  <c r="G219" i="82"/>
  <c r="F219" i="82"/>
  <c r="E219" i="82"/>
  <c r="D219" i="82"/>
  <c r="C219" i="82"/>
  <c r="G218" i="82"/>
  <c r="F218" i="82"/>
  <c r="E218" i="82"/>
  <c r="D218" i="82"/>
  <c r="C218" i="82"/>
  <c r="G217" i="82"/>
  <c r="F217" i="82"/>
  <c r="E217" i="82"/>
  <c r="D217" i="82"/>
  <c r="C217" i="82"/>
  <c r="G216" i="82"/>
  <c r="F216" i="82"/>
  <c r="E216" i="82"/>
  <c r="D216" i="82"/>
  <c r="C216" i="82"/>
  <c r="G215" i="82"/>
  <c r="F215" i="82"/>
  <c r="E215" i="82"/>
  <c r="D215" i="82"/>
  <c r="C215" i="82"/>
  <c r="G214" i="82"/>
  <c r="F214" i="82"/>
  <c r="E214" i="82"/>
  <c r="D214" i="82"/>
  <c r="C214" i="82"/>
  <c r="G213" i="82"/>
  <c r="F213" i="82"/>
  <c r="E213" i="82"/>
  <c r="D213" i="82"/>
  <c r="C213" i="82"/>
  <c r="G212" i="82"/>
  <c r="F212" i="82"/>
  <c r="E212" i="82"/>
  <c r="D212" i="82"/>
  <c r="C212" i="82"/>
  <c r="G211" i="82"/>
  <c r="F211" i="82"/>
  <c r="E211" i="82"/>
  <c r="D211" i="82"/>
  <c r="C211" i="82"/>
  <c r="G210" i="82"/>
  <c r="F210" i="82"/>
  <c r="E210" i="82"/>
  <c r="D210" i="82"/>
  <c r="C210" i="82"/>
  <c r="G209" i="82"/>
  <c r="F209" i="82"/>
  <c r="E209" i="82"/>
  <c r="D209" i="82"/>
  <c r="C209" i="82"/>
  <c r="G208" i="82"/>
  <c r="F208" i="82"/>
  <c r="E208" i="82"/>
  <c r="D208" i="82"/>
  <c r="C208" i="82"/>
  <c r="G207" i="82"/>
  <c r="F207" i="82"/>
  <c r="E207" i="82"/>
  <c r="D207" i="82"/>
  <c r="C207" i="82"/>
  <c r="G206" i="82"/>
  <c r="F206" i="82"/>
  <c r="E206" i="82"/>
  <c r="D206" i="82"/>
  <c r="C206" i="82"/>
  <c r="G205" i="82"/>
  <c r="F205" i="82"/>
  <c r="E205" i="82"/>
  <c r="D205" i="82"/>
  <c r="C205" i="82"/>
  <c r="G204" i="82"/>
  <c r="F204" i="82"/>
  <c r="E204" i="82"/>
  <c r="D204" i="82"/>
  <c r="C204" i="82"/>
  <c r="G203" i="82"/>
  <c r="F203" i="82"/>
  <c r="E203" i="82"/>
  <c r="D203" i="82"/>
  <c r="C203" i="82"/>
  <c r="G202" i="82"/>
  <c r="F202" i="82"/>
  <c r="E202" i="82"/>
  <c r="D202" i="82"/>
  <c r="C202" i="82"/>
  <c r="G201" i="82"/>
  <c r="F201" i="82"/>
  <c r="E201" i="82"/>
  <c r="D201" i="82"/>
  <c r="C201" i="82"/>
  <c r="G200" i="82"/>
  <c r="F200" i="82"/>
  <c r="E200" i="82"/>
  <c r="D200" i="82"/>
  <c r="C200" i="82"/>
  <c r="G199" i="82"/>
  <c r="F199" i="82"/>
  <c r="E199" i="82"/>
  <c r="D199" i="82"/>
  <c r="C199" i="82"/>
  <c r="G198" i="82"/>
  <c r="F198" i="82"/>
  <c r="E198" i="82"/>
  <c r="D198" i="82"/>
  <c r="C198" i="82"/>
  <c r="G197" i="82"/>
  <c r="F197" i="82"/>
  <c r="E197" i="82"/>
  <c r="D197" i="82"/>
  <c r="C197" i="82"/>
  <c r="G196" i="82"/>
  <c r="F196" i="82"/>
  <c r="E196" i="82"/>
  <c r="D196" i="82"/>
  <c r="C196" i="82"/>
  <c r="G195" i="82"/>
  <c r="F195" i="82"/>
  <c r="E195" i="82"/>
  <c r="D195" i="82"/>
  <c r="C195" i="82"/>
  <c r="G194" i="82"/>
  <c r="F194" i="82"/>
  <c r="E194" i="82"/>
  <c r="D194" i="82"/>
  <c r="C194" i="82"/>
  <c r="G193" i="82"/>
  <c r="F193" i="82"/>
  <c r="E193" i="82"/>
  <c r="D193" i="82"/>
  <c r="C193" i="82"/>
  <c r="G192" i="82"/>
  <c r="F192" i="82"/>
  <c r="E192" i="82"/>
  <c r="D192" i="82"/>
  <c r="C192" i="82"/>
  <c r="G191" i="82"/>
  <c r="F191" i="82"/>
  <c r="E191" i="82"/>
  <c r="D191" i="82"/>
  <c r="C191" i="82"/>
  <c r="G190" i="82"/>
  <c r="F190" i="82"/>
  <c r="E190" i="82"/>
  <c r="D190" i="82"/>
  <c r="C190" i="82"/>
  <c r="G189" i="82"/>
  <c r="F189" i="82"/>
  <c r="E189" i="82"/>
  <c r="D189" i="82"/>
  <c r="C189" i="82"/>
  <c r="G188" i="82"/>
  <c r="F188" i="82"/>
  <c r="E188" i="82"/>
  <c r="D188" i="82"/>
  <c r="C188" i="82"/>
  <c r="G187" i="82"/>
  <c r="F187" i="82"/>
  <c r="E187" i="82"/>
  <c r="D187" i="82"/>
  <c r="C187" i="82"/>
  <c r="G186" i="82"/>
  <c r="F186" i="82"/>
  <c r="E186" i="82"/>
  <c r="D186" i="82"/>
  <c r="C186" i="82"/>
  <c r="G185" i="82"/>
  <c r="F185" i="82"/>
  <c r="E185" i="82"/>
  <c r="D185" i="82"/>
  <c r="C185" i="82"/>
  <c r="G184" i="82"/>
  <c r="F184" i="82"/>
  <c r="E184" i="82"/>
  <c r="D184" i="82"/>
  <c r="C184" i="82"/>
  <c r="G183" i="82"/>
  <c r="F183" i="82"/>
  <c r="E183" i="82"/>
  <c r="D183" i="82"/>
  <c r="C183" i="82"/>
  <c r="G182" i="82"/>
  <c r="F182" i="82"/>
  <c r="E182" i="82"/>
  <c r="D182" i="82"/>
  <c r="C182" i="82"/>
  <c r="G181" i="82"/>
  <c r="F181" i="82"/>
  <c r="E181" i="82"/>
  <c r="D181" i="82"/>
  <c r="C181" i="82"/>
  <c r="G180" i="82"/>
  <c r="F180" i="82"/>
  <c r="E180" i="82"/>
  <c r="D180" i="82"/>
  <c r="C180" i="82"/>
  <c r="G179" i="82"/>
  <c r="F179" i="82"/>
  <c r="E179" i="82"/>
  <c r="D179" i="82"/>
  <c r="C179" i="82"/>
  <c r="G178" i="82"/>
  <c r="F178" i="82"/>
  <c r="E178" i="82"/>
  <c r="D178" i="82"/>
  <c r="C178" i="82"/>
  <c r="G177" i="82"/>
  <c r="F177" i="82"/>
  <c r="E177" i="82"/>
  <c r="D177" i="82"/>
  <c r="C177" i="82"/>
  <c r="G176" i="82"/>
  <c r="F176" i="82"/>
  <c r="E176" i="82"/>
  <c r="D176" i="82"/>
  <c r="C176" i="82"/>
  <c r="G175" i="82"/>
  <c r="F175" i="82"/>
  <c r="E175" i="82"/>
  <c r="D175" i="82"/>
  <c r="C175" i="82"/>
  <c r="G174" i="82"/>
  <c r="F174" i="82"/>
  <c r="E174" i="82"/>
  <c r="D174" i="82"/>
  <c r="C174" i="82"/>
  <c r="G173" i="82"/>
  <c r="F173" i="82"/>
  <c r="E173" i="82"/>
  <c r="D173" i="82"/>
  <c r="C173" i="82"/>
  <c r="G172" i="82"/>
  <c r="F172" i="82"/>
  <c r="E172" i="82"/>
  <c r="D172" i="82"/>
  <c r="C172" i="82"/>
  <c r="G171" i="82"/>
  <c r="F171" i="82"/>
  <c r="E171" i="82"/>
  <c r="D171" i="82"/>
  <c r="C171" i="82"/>
  <c r="G170" i="82"/>
  <c r="F170" i="82"/>
  <c r="E170" i="82"/>
  <c r="D170" i="82"/>
  <c r="C170" i="82"/>
  <c r="G169" i="82"/>
  <c r="F169" i="82"/>
  <c r="E169" i="82"/>
  <c r="D169" i="82"/>
  <c r="C169" i="82"/>
  <c r="G168" i="82"/>
  <c r="F168" i="82"/>
  <c r="E168" i="82"/>
  <c r="D168" i="82"/>
  <c r="C168" i="82"/>
  <c r="G167" i="82"/>
  <c r="F167" i="82"/>
  <c r="E167" i="82"/>
  <c r="D167" i="82"/>
  <c r="C167" i="82"/>
  <c r="G166" i="82"/>
  <c r="F166" i="82"/>
  <c r="E166" i="82"/>
  <c r="D166" i="82"/>
  <c r="C166" i="82"/>
  <c r="G165" i="82"/>
  <c r="F165" i="82"/>
  <c r="E165" i="82"/>
  <c r="D165" i="82"/>
  <c r="C165" i="82"/>
  <c r="G164" i="82"/>
  <c r="F164" i="82"/>
  <c r="E164" i="82"/>
  <c r="D164" i="82"/>
  <c r="C164" i="82"/>
  <c r="G163" i="82"/>
  <c r="F163" i="82"/>
  <c r="E163" i="82"/>
  <c r="D163" i="82"/>
  <c r="C163" i="82"/>
  <c r="G162" i="82"/>
  <c r="F162" i="82"/>
  <c r="E162" i="82"/>
  <c r="D162" i="82"/>
  <c r="C162" i="82"/>
  <c r="G161" i="82"/>
  <c r="F161" i="82"/>
  <c r="E161" i="82"/>
  <c r="D161" i="82"/>
  <c r="C161" i="82"/>
  <c r="G160" i="82"/>
  <c r="F160" i="82"/>
  <c r="E160" i="82"/>
  <c r="D160" i="82"/>
  <c r="C160" i="82"/>
  <c r="G159" i="82"/>
  <c r="F159" i="82"/>
  <c r="E159" i="82"/>
  <c r="D159" i="82"/>
  <c r="C159" i="82"/>
  <c r="G158" i="82"/>
  <c r="F158" i="82"/>
  <c r="E158" i="82"/>
  <c r="D158" i="82"/>
  <c r="C158" i="82"/>
  <c r="G157" i="82"/>
  <c r="F157" i="82"/>
  <c r="E157" i="82"/>
  <c r="D157" i="82"/>
  <c r="C157" i="82"/>
  <c r="G156" i="82"/>
  <c r="F156" i="82"/>
  <c r="E156" i="82"/>
  <c r="D156" i="82"/>
  <c r="C156" i="82"/>
  <c r="G155" i="82"/>
  <c r="F155" i="82"/>
  <c r="E155" i="82"/>
  <c r="D155" i="82"/>
  <c r="C155" i="82"/>
  <c r="G154" i="82"/>
  <c r="F154" i="82"/>
  <c r="E154" i="82"/>
  <c r="D154" i="82"/>
  <c r="C154" i="82"/>
  <c r="G153" i="82"/>
  <c r="F153" i="82"/>
  <c r="E153" i="82"/>
  <c r="D153" i="82"/>
  <c r="C153" i="82"/>
  <c r="G152" i="82"/>
  <c r="F152" i="82"/>
  <c r="E152" i="82"/>
  <c r="D152" i="82"/>
  <c r="C152" i="82"/>
  <c r="G151" i="82"/>
  <c r="F151" i="82"/>
  <c r="E151" i="82"/>
  <c r="D151" i="82"/>
  <c r="C151" i="82"/>
  <c r="G150" i="82"/>
  <c r="F150" i="82"/>
  <c r="E150" i="82"/>
  <c r="D150" i="82"/>
  <c r="C150" i="82"/>
  <c r="G149" i="82"/>
  <c r="F149" i="82"/>
  <c r="E149" i="82"/>
  <c r="D149" i="82"/>
  <c r="C149" i="82"/>
  <c r="G148" i="82"/>
  <c r="F148" i="82"/>
  <c r="E148" i="82"/>
  <c r="D148" i="82"/>
  <c r="C148" i="82"/>
  <c r="G147" i="82"/>
  <c r="F147" i="82"/>
  <c r="E147" i="82"/>
  <c r="D147" i="82"/>
  <c r="C147" i="82"/>
  <c r="G146" i="82"/>
  <c r="F146" i="82"/>
  <c r="E146" i="82"/>
  <c r="D146" i="82"/>
  <c r="C146" i="82"/>
  <c r="G145" i="82"/>
  <c r="F145" i="82"/>
  <c r="E145" i="82"/>
  <c r="D145" i="82"/>
  <c r="C145" i="82"/>
  <c r="G144" i="82"/>
  <c r="F144" i="82"/>
  <c r="E144" i="82"/>
  <c r="D144" i="82"/>
  <c r="C144" i="82"/>
  <c r="G143" i="82"/>
  <c r="F143" i="82"/>
  <c r="E143" i="82"/>
  <c r="D143" i="82"/>
  <c r="C143" i="82"/>
  <c r="G142" i="82"/>
  <c r="F142" i="82"/>
  <c r="E142" i="82"/>
  <c r="D142" i="82"/>
  <c r="C142" i="82"/>
  <c r="G141" i="82"/>
  <c r="F141" i="82"/>
  <c r="E141" i="82"/>
  <c r="D141" i="82"/>
  <c r="C141" i="82"/>
  <c r="G140" i="82"/>
  <c r="F140" i="82"/>
  <c r="E140" i="82"/>
  <c r="D140" i="82"/>
  <c r="C140" i="82"/>
  <c r="G139" i="82"/>
  <c r="F139" i="82"/>
  <c r="E139" i="82"/>
  <c r="D139" i="82"/>
  <c r="C139" i="82"/>
  <c r="G138" i="82"/>
  <c r="F138" i="82"/>
  <c r="E138" i="82"/>
  <c r="D138" i="82"/>
  <c r="C138" i="82"/>
  <c r="G137" i="82"/>
  <c r="F137" i="82"/>
  <c r="E137" i="82"/>
  <c r="D137" i="82"/>
  <c r="C137" i="82"/>
  <c r="G136" i="82"/>
  <c r="F136" i="82"/>
  <c r="E136" i="82"/>
  <c r="D136" i="82"/>
  <c r="C136" i="82"/>
  <c r="G135" i="82"/>
  <c r="F135" i="82"/>
  <c r="E135" i="82"/>
  <c r="D135" i="82"/>
  <c r="C135" i="82"/>
  <c r="G134" i="82"/>
  <c r="F134" i="82"/>
  <c r="E134" i="82"/>
  <c r="D134" i="82"/>
  <c r="C134" i="82"/>
  <c r="G133" i="82"/>
  <c r="F133" i="82"/>
  <c r="E133" i="82"/>
  <c r="D133" i="82"/>
  <c r="C133" i="82"/>
  <c r="G132" i="82"/>
  <c r="F132" i="82"/>
  <c r="E132" i="82"/>
  <c r="D132" i="82"/>
  <c r="C132" i="82"/>
  <c r="G131" i="82"/>
  <c r="F131" i="82"/>
  <c r="E131" i="82"/>
  <c r="D131" i="82"/>
  <c r="C131" i="82"/>
  <c r="G130" i="82"/>
  <c r="F130" i="82"/>
  <c r="E130" i="82"/>
  <c r="D130" i="82"/>
  <c r="C130" i="82"/>
  <c r="G129" i="82"/>
  <c r="F129" i="82"/>
  <c r="E129" i="82"/>
  <c r="D129" i="82"/>
  <c r="C129" i="82"/>
  <c r="G128" i="82"/>
  <c r="F128" i="82"/>
  <c r="E128" i="82"/>
  <c r="D128" i="82"/>
  <c r="C128" i="82"/>
  <c r="G127" i="82"/>
  <c r="F127" i="82"/>
  <c r="E127" i="82"/>
  <c r="D127" i="82"/>
  <c r="C127" i="82"/>
  <c r="G126" i="82"/>
  <c r="F126" i="82"/>
  <c r="E126" i="82"/>
  <c r="D126" i="82"/>
  <c r="C126" i="82"/>
  <c r="G125" i="82"/>
  <c r="F125" i="82"/>
  <c r="E125" i="82"/>
  <c r="D125" i="82"/>
  <c r="C125" i="82"/>
  <c r="G124" i="82"/>
  <c r="F124" i="82"/>
  <c r="E124" i="82"/>
  <c r="D124" i="82"/>
  <c r="C124" i="82"/>
  <c r="G123" i="82"/>
  <c r="F123" i="82"/>
  <c r="E123" i="82"/>
  <c r="D123" i="82"/>
  <c r="C123" i="82"/>
  <c r="G122" i="82"/>
  <c r="F122" i="82"/>
  <c r="E122" i="82"/>
  <c r="D122" i="82"/>
  <c r="C122" i="82"/>
  <c r="G121" i="82"/>
  <c r="F121" i="82"/>
  <c r="E121" i="82"/>
  <c r="D121" i="82"/>
  <c r="C121" i="82"/>
  <c r="G120" i="82"/>
  <c r="F120" i="82"/>
  <c r="E120" i="82"/>
  <c r="D120" i="82"/>
  <c r="C120" i="82"/>
  <c r="G119" i="82"/>
  <c r="F119" i="82"/>
  <c r="E119" i="82"/>
  <c r="D119" i="82"/>
  <c r="C119" i="82"/>
  <c r="G118" i="82"/>
  <c r="F118" i="82"/>
  <c r="E118" i="82"/>
  <c r="D118" i="82"/>
  <c r="C118" i="82"/>
  <c r="G117" i="82"/>
  <c r="F117" i="82"/>
  <c r="E117" i="82"/>
  <c r="D117" i="82"/>
  <c r="C117" i="82"/>
  <c r="G116" i="82"/>
  <c r="F116" i="82"/>
  <c r="E116" i="82"/>
  <c r="D116" i="82"/>
  <c r="C116" i="82"/>
  <c r="G115" i="82"/>
  <c r="F115" i="82"/>
  <c r="E115" i="82"/>
  <c r="D115" i="82"/>
  <c r="C115" i="82"/>
  <c r="G114" i="82"/>
  <c r="F114" i="82"/>
  <c r="E114" i="82"/>
  <c r="D114" i="82"/>
  <c r="C114" i="82"/>
  <c r="G113" i="82"/>
  <c r="F113" i="82"/>
  <c r="E113" i="82"/>
  <c r="D113" i="82"/>
  <c r="C113" i="82"/>
  <c r="G112" i="82"/>
  <c r="F112" i="82"/>
  <c r="E112" i="82"/>
  <c r="D112" i="82"/>
  <c r="C112" i="82"/>
  <c r="G111" i="82"/>
  <c r="F111" i="82"/>
  <c r="E111" i="82"/>
  <c r="D111" i="82"/>
  <c r="C111" i="82"/>
  <c r="G110" i="82"/>
  <c r="F110" i="82"/>
  <c r="E110" i="82"/>
  <c r="D110" i="82"/>
  <c r="C110" i="82"/>
  <c r="G109" i="82"/>
  <c r="F109" i="82"/>
  <c r="E109" i="82"/>
  <c r="D109" i="82"/>
  <c r="C109" i="82"/>
  <c r="G61" i="82"/>
  <c r="G63" i="82" s="1"/>
  <c r="N49" i="82"/>
  <c r="D40" i="82"/>
  <c r="G40" i="82" s="1"/>
  <c r="G22" i="82"/>
  <c r="G24" i="82" s="1"/>
  <c r="F22" i="82"/>
  <c r="F24" i="82" s="1"/>
  <c r="E22" i="82"/>
  <c r="E24" i="82" s="1"/>
  <c r="D16" i="82"/>
  <c r="F15" i="82"/>
  <c r="F14" i="82"/>
  <c r="F13" i="82"/>
  <c r="F12" i="82"/>
  <c r="F11" i="82"/>
  <c r="G695" i="81"/>
  <c r="F695" i="81"/>
  <c r="E695" i="81"/>
  <c r="D695" i="81"/>
  <c r="C695" i="81"/>
  <c r="G694" i="81"/>
  <c r="F694" i="81"/>
  <c r="E694" i="81"/>
  <c r="D694" i="81"/>
  <c r="C694" i="81"/>
  <c r="G693" i="81"/>
  <c r="F693" i="81"/>
  <c r="E693" i="81"/>
  <c r="D693" i="81"/>
  <c r="C693" i="81"/>
  <c r="G692" i="81"/>
  <c r="F692" i="81"/>
  <c r="E692" i="81"/>
  <c r="D692" i="81"/>
  <c r="C692" i="81"/>
  <c r="G691" i="81"/>
  <c r="F691" i="81"/>
  <c r="E691" i="81"/>
  <c r="D691" i="81"/>
  <c r="C691" i="81"/>
  <c r="G690" i="81"/>
  <c r="F690" i="81"/>
  <c r="E690" i="81"/>
  <c r="D690" i="81"/>
  <c r="C690" i="81"/>
  <c r="G689" i="81"/>
  <c r="F689" i="81"/>
  <c r="E689" i="81"/>
  <c r="D689" i="81"/>
  <c r="C689" i="81"/>
  <c r="G688" i="81"/>
  <c r="F688" i="81"/>
  <c r="E688" i="81"/>
  <c r="D688" i="81"/>
  <c r="C688" i="81"/>
  <c r="G687" i="81"/>
  <c r="F687" i="81"/>
  <c r="E687" i="81"/>
  <c r="D687" i="81"/>
  <c r="C687" i="81"/>
  <c r="G686" i="81"/>
  <c r="F686" i="81"/>
  <c r="E686" i="81"/>
  <c r="D686" i="81"/>
  <c r="C686" i="81"/>
  <c r="G685" i="81"/>
  <c r="F685" i="81"/>
  <c r="E685" i="81"/>
  <c r="D685" i="81"/>
  <c r="C685" i="81"/>
  <c r="G684" i="81"/>
  <c r="F684" i="81"/>
  <c r="E684" i="81"/>
  <c r="D684" i="81"/>
  <c r="C684" i="81"/>
  <c r="G683" i="81"/>
  <c r="F683" i="81"/>
  <c r="E683" i="81"/>
  <c r="D683" i="81"/>
  <c r="C683" i="81"/>
  <c r="G682" i="81"/>
  <c r="F682" i="81"/>
  <c r="E682" i="81"/>
  <c r="D682" i="81"/>
  <c r="C682" i="81"/>
  <c r="G681" i="81"/>
  <c r="F681" i="81"/>
  <c r="E681" i="81"/>
  <c r="D681" i="81"/>
  <c r="C681" i="81"/>
  <c r="G680" i="81"/>
  <c r="F680" i="81"/>
  <c r="E680" i="81"/>
  <c r="D680" i="81"/>
  <c r="C680" i="81"/>
  <c r="G679" i="81"/>
  <c r="F679" i="81"/>
  <c r="E679" i="81"/>
  <c r="D679" i="81"/>
  <c r="C679" i="81"/>
  <c r="G678" i="81"/>
  <c r="F678" i="81"/>
  <c r="E678" i="81"/>
  <c r="D678" i="81"/>
  <c r="C678" i="81"/>
  <c r="G677" i="81"/>
  <c r="F677" i="81"/>
  <c r="E677" i="81"/>
  <c r="D677" i="81"/>
  <c r="C677" i="81"/>
  <c r="G676" i="81"/>
  <c r="F676" i="81"/>
  <c r="E676" i="81"/>
  <c r="D676" i="81"/>
  <c r="C676" i="81"/>
  <c r="G675" i="81"/>
  <c r="F675" i="81"/>
  <c r="E675" i="81"/>
  <c r="D675" i="81"/>
  <c r="C675" i="81"/>
  <c r="G674" i="81"/>
  <c r="F674" i="81"/>
  <c r="E674" i="81"/>
  <c r="D674" i="81"/>
  <c r="C674" i="81"/>
  <c r="G673" i="81"/>
  <c r="F673" i="81"/>
  <c r="E673" i="81"/>
  <c r="D673" i="81"/>
  <c r="C673" i="81"/>
  <c r="G672" i="81"/>
  <c r="F672" i="81"/>
  <c r="E672" i="81"/>
  <c r="D672" i="81"/>
  <c r="C672" i="81"/>
  <c r="G671" i="81"/>
  <c r="F671" i="81"/>
  <c r="E671" i="81"/>
  <c r="D671" i="81"/>
  <c r="C671" i="81"/>
  <c r="G670" i="81"/>
  <c r="F670" i="81"/>
  <c r="E670" i="81"/>
  <c r="D670" i="81"/>
  <c r="C670" i="81"/>
  <c r="G669" i="81"/>
  <c r="F669" i="81"/>
  <c r="E669" i="81"/>
  <c r="D669" i="81"/>
  <c r="C669" i="81"/>
  <c r="G668" i="81"/>
  <c r="F668" i="81"/>
  <c r="E668" i="81"/>
  <c r="D668" i="81"/>
  <c r="C668" i="81"/>
  <c r="G667" i="81"/>
  <c r="F667" i="81"/>
  <c r="E667" i="81"/>
  <c r="D667" i="81"/>
  <c r="C667" i="81"/>
  <c r="G666" i="81"/>
  <c r="F666" i="81"/>
  <c r="E666" i="81"/>
  <c r="D666" i="81"/>
  <c r="C666" i="81"/>
  <c r="G665" i="81"/>
  <c r="F665" i="81"/>
  <c r="E665" i="81"/>
  <c r="D665" i="81"/>
  <c r="C665" i="81"/>
  <c r="G664" i="81"/>
  <c r="F664" i="81"/>
  <c r="E664" i="81"/>
  <c r="D664" i="81"/>
  <c r="C664" i="81"/>
  <c r="G663" i="81"/>
  <c r="F663" i="81"/>
  <c r="E663" i="81"/>
  <c r="D663" i="81"/>
  <c r="C663" i="81"/>
  <c r="G662" i="81"/>
  <c r="F662" i="81"/>
  <c r="E662" i="81"/>
  <c r="D662" i="81"/>
  <c r="C662" i="81"/>
  <c r="G661" i="81"/>
  <c r="F661" i="81"/>
  <c r="E661" i="81"/>
  <c r="D661" i="81"/>
  <c r="C661" i="81"/>
  <c r="G660" i="81"/>
  <c r="F660" i="81"/>
  <c r="E660" i="81"/>
  <c r="D660" i="81"/>
  <c r="C660" i="81"/>
  <c r="G659" i="81"/>
  <c r="F659" i="81"/>
  <c r="E659" i="81"/>
  <c r="D659" i="81"/>
  <c r="C659" i="81"/>
  <c r="G658" i="81"/>
  <c r="F658" i="81"/>
  <c r="E658" i="81"/>
  <c r="D658" i="81"/>
  <c r="C658" i="81"/>
  <c r="G657" i="81"/>
  <c r="F657" i="81"/>
  <c r="E657" i="81"/>
  <c r="D657" i="81"/>
  <c r="C657" i="81"/>
  <c r="G656" i="81"/>
  <c r="F656" i="81"/>
  <c r="E656" i="81"/>
  <c r="D656" i="81"/>
  <c r="C656" i="81"/>
  <c r="G655" i="81"/>
  <c r="F655" i="81"/>
  <c r="E655" i="81"/>
  <c r="D655" i="81"/>
  <c r="C655" i="81"/>
  <c r="G654" i="81"/>
  <c r="F654" i="81"/>
  <c r="E654" i="81"/>
  <c r="D654" i="81"/>
  <c r="C654" i="81"/>
  <c r="G653" i="81"/>
  <c r="F653" i="81"/>
  <c r="E653" i="81"/>
  <c r="D653" i="81"/>
  <c r="C653" i="81"/>
  <c r="G652" i="81"/>
  <c r="F652" i="81"/>
  <c r="E652" i="81"/>
  <c r="D652" i="81"/>
  <c r="C652" i="81"/>
  <c r="G651" i="81"/>
  <c r="F651" i="81"/>
  <c r="E651" i="81"/>
  <c r="D651" i="81"/>
  <c r="C651" i="81"/>
  <c r="G650" i="81"/>
  <c r="F650" i="81"/>
  <c r="E650" i="81"/>
  <c r="D650" i="81"/>
  <c r="C650" i="81"/>
  <c r="G649" i="81"/>
  <c r="F649" i="81"/>
  <c r="E649" i="81"/>
  <c r="D649" i="81"/>
  <c r="C649" i="81"/>
  <c r="G648" i="81"/>
  <c r="F648" i="81"/>
  <c r="E648" i="81"/>
  <c r="D648" i="81"/>
  <c r="C648" i="81"/>
  <c r="G647" i="81"/>
  <c r="F647" i="81"/>
  <c r="E647" i="81"/>
  <c r="D647" i="81"/>
  <c r="C647" i="81"/>
  <c r="G646" i="81"/>
  <c r="F646" i="81"/>
  <c r="E646" i="81"/>
  <c r="D646" i="81"/>
  <c r="C646" i="81"/>
  <c r="G645" i="81"/>
  <c r="F645" i="81"/>
  <c r="E645" i="81"/>
  <c r="D645" i="81"/>
  <c r="C645" i="81"/>
  <c r="G644" i="81"/>
  <c r="F644" i="81"/>
  <c r="E644" i="81"/>
  <c r="D644" i="81"/>
  <c r="C644" i="81"/>
  <c r="G643" i="81"/>
  <c r="F643" i="81"/>
  <c r="E643" i="81"/>
  <c r="D643" i="81"/>
  <c r="C643" i="81"/>
  <c r="G642" i="81"/>
  <c r="F642" i="81"/>
  <c r="E642" i="81"/>
  <c r="D642" i="81"/>
  <c r="C642" i="81"/>
  <c r="G641" i="81"/>
  <c r="F641" i="81"/>
  <c r="E641" i="81"/>
  <c r="D641" i="81"/>
  <c r="C641" i="81"/>
  <c r="G640" i="81"/>
  <c r="F640" i="81"/>
  <c r="E640" i="81"/>
  <c r="D640" i="81"/>
  <c r="C640" i="81"/>
  <c r="G639" i="81"/>
  <c r="F639" i="81"/>
  <c r="E639" i="81"/>
  <c r="D639" i="81"/>
  <c r="C639" i="81"/>
  <c r="G638" i="81"/>
  <c r="F638" i="81"/>
  <c r="E638" i="81"/>
  <c r="D638" i="81"/>
  <c r="C638" i="81"/>
  <c r="G637" i="81"/>
  <c r="F637" i="81"/>
  <c r="E637" i="81"/>
  <c r="D637" i="81"/>
  <c r="C637" i="81"/>
  <c r="G636" i="81"/>
  <c r="F636" i="81"/>
  <c r="E636" i="81"/>
  <c r="D636" i="81"/>
  <c r="C636" i="81"/>
  <c r="G635" i="81"/>
  <c r="F635" i="81"/>
  <c r="E635" i="81"/>
  <c r="D635" i="81"/>
  <c r="C635" i="81"/>
  <c r="G634" i="81"/>
  <c r="F634" i="81"/>
  <c r="E634" i="81"/>
  <c r="D634" i="81"/>
  <c r="C634" i="81"/>
  <c r="G633" i="81"/>
  <c r="F633" i="81"/>
  <c r="E633" i="81"/>
  <c r="D633" i="81"/>
  <c r="C633" i="81"/>
  <c r="G632" i="81"/>
  <c r="F632" i="81"/>
  <c r="E632" i="81"/>
  <c r="D632" i="81"/>
  <c r="C632" i="81"/>
  <c r="G631" i="81"/>
  <c r="F631" i="81"/>
  <c r="E631" i="81"/>
  <c r="D631" i="81"/>
  <c r="C631" i="81"/>
  <c r="G630" i="81"/>
  <c r="F630" i="81"/>
  <c r="E630" i="81"/>
  <c r="D630" i="81"/>
  <c r="C630" i="81"/>
  <c r="G629" i="81"/>
  <c r="F629" i="81"/>
  <c r="E629" i="81"/>
  <c r="D629" i="81"/>
  <c r="C629" i="81"/>
  <c r="G628" i="81"/>
  <c r="F628" i="81"/>
  <c r="E628" i="81"/>
  <c r="D628" i="81"/>
  <c r="C628" i="81"/>
  <c r="G627" i="81"/>
  <c r="F627" i="81"/>
  <c r="E627" i="81"/>
  <c r="D627" i="81"/>
  <c r="C627" i="81"/>
  <c r="G626" i="81"/>
  <c r="F626" i="81"/>
  <c r="E626" i="81"/>
  <c r="D626" i="81"/>
  <c r="C626" i="81"/>
  <c r="G625" i="81"/>
  <c r="F625" i="81"/>
  <c r="E625" i="81"/>
  <c r="D625" i="81"/>
  <c r="C625" i="81"/>
  <c r="G624" i="81"/>
  <c r="F624" i="81"/>
  <c r="E624" i="81"/>
  <c r="D624" i="81"/>
  <c r="C624" i="81"/>
  <c r="G623" i="81"/>
  <c r="F623" i="81"/>
  <c r="E623" i="81"/>
  <c r="D623" i="81"/>
  <c r="C623" i="81"/>
  <c r="G622" i="81"/>
  <c r="F622" i="81"/>
  <c r="E622" i="81"/>
  <c r="D622" i="81"/>
  <c r="C622" i="81"/>
  <c r="G621" i="81"/>
  <c r="F621" i="81"/>
  <c r="E621" i="81"/>
  <c r="D621" i="81"/>
  <c r="C621" i="81"/>
  <c r="G620" i="81"/>
  <c r="F620" i="81"/>
  <c r="E620" i="81"/>
  <c r="D620" i="81"/>
  <c r="C620" i="81"/>
  <c r="G619" i="81"/>
  <c r="F619" i="81"/>
  <c r="E619" i="81"/>
  <c r="D619" i="81"/>
  <c r="C619" i="81"/>
  <c r="G618" i="81"/>
  <c r="F618" i="81"/>
  <c r="E618" i="81"/>
  <c r="D618" i="81"/>
  <c r="C618" i="81"/>
  <c r="G617" i="81"/>
  <c r="F617" i="81"/>
  <c r="E617" i="81"/>
  <c r="D617" i="81"/>
  <c r="C617" i="81"/>
  <c r="G616" i="81"/>
  <c r="F616" i="81"/>
  <c r="E616" i="81"/>
  <c r="D616" i="81"/>
  <c r="C616" i="81"/>
  <c r="G615" i="81"/>
  <c r="F615" i="81"/>
  <c r="E615" i="81"/>
  <c r="D615" i="81"/>
  <c r="C615" i="81"/>
  <c r="G614" i="81"/>
  <c r="F614" i="81"/>
  <c r="E614" i="81"/>
  <c r="D614" i="81"/>
  <c r="C614" i="81"/>
  <c r="G613" i="81"/>
  <c r="F613" i="81"/>
  <c r="E613" i="81"/>
  <c r="D613" i="81"/>
  <c r="C613" i="81"/>
  <c r="G612" i="81"/>
  <c r="F612" i="81"/>
  <c r="E612" i="81"/>
  <c r="D612" i="81"/>
  <c r="C612" i="81"/>
  <c r="G611" i="81"/>
  <c r="F611" i="81"/>
  <c r="E611" i="81"/>
  <c r="D611" i="81"/>
  <c r="C611" i="81"/>
  <c r="G610" i="81"/>
  <c r="F610" i="81"/>
  <c r="E610" i="81"/>
  <c r="D610" i="81"/>
  <c r="C610" i="81"/>
  <c r="G609" i="81"/>
  <c r="F609" i="81"/>
  <c r="E609" i="81"/>
  <c r="D609" i="81"/>
  <c r="C609" i="81"/>
  <c r="G608" i="81"/>
  <c r="F608" i="81"/>
  <c r="E608" i="81"/>
  <c r="D608" i="81"/>
  <c r="C608" i="81"/>
  <c r="G607" i="81"/>
  <c r="F607" i="81"/>
  <c r="E607" i="81"/>
  <c r="D607" i="81"/>
  <c r="C607" i="81"/>
  <c r="G606" i="81"/>
  <c r="F606" i="81"/>
  <c r="E606" i="81"/>
  <c r="D606" i="81"/>
  <c r="C606" i="81"/>
  <c r="G605" i="81"/>
  <c r="F605" i="81"/>
  <c r="E605" i="81"/>
  <c r="D605" i="81"/>
  <c r="C605" i="81"/>
  <c r="G604" i="81"/>
  <c r="F604" i="81"/>
  <c r="E604" i="81"/>
  <c r="D604" i="81"/>
  <c r="C604" i="81"/>
  <c r="G603" i="81"/>
  <c r="F603" i="81"/>
  <c r="E603" i="81"/>
  <c r="D603" i="81"/>
  <c r="C603" i="81"/>
  <c r="G602" i="81"/>
  <c r="F602" i="81"/>
  <c r="E602" i="81"/>
  <c r="D602" i="81"/>
  <c r="C602" i="81"/>
  <c r="G601" i="81"/>
  <c r="F601" i="81"/>
  <c r="E601" i="81"/>
  <c r="D601" i="81"/>
  <c r="C601" i="81"/>
  <c r="G600" i="81"/>
  <c r="F600" i="81"/>
  <c r="E600" i="81"/>
  <c r="D600" i="81"/>
  <c r="C600" i="81"/>
  <c r="G599" i="81"/>
  <c r="F599" i="81"/>
  <c r="E599" i="81"/>
  <c r="D599" i="81"/>
  <c r="C599" i="81"/>
  <c r="G598" i="81"/>
  <c r="F598" i="81"/>
  <c r="E598" i="81"/>
  <c r="D598" i="81"/>
  <c r="C598" i="81"/>
  <c r="G597" i="81"/>
  <c r="F597" i="81"/>
  <c r="E597" i="81"/>
  <c r="D597" i="81"/>
  <c r="C597" i="81"/>
  <c r="G596" i="81"/>
  <c r="F596" i="81"/>
  <c r="E596" i="81"/>
  <c r="D596" i="81"/>
  <c r="C596" i="81"/>
  <c r="G595" i="81"/>
  <c r="F595" i="81"/>
  <c r="E595" i="81"/>
  <c r="D595" i="81"/>
  <c r="C595" i="81"/>
  <c r="G594" i="81"/>
  <c r="F594" i="81"/>
  <c r="E594" i="81"/>
  <c r="D594" i="81"/>
  <c r="C594" i="81"/>
  <c r="G593" i="81"/>
  <c r="F593" i="81"/>
  <c r="E593" i="81"/>
  <c r="D593" i="81"/>
  <c r="C593" i="81"/>
  <c r="G592" i="81"/>
  <c r="F592" i="81"/>
  <c r="E592" i="81"/>
  <c r="D592" i="81"/>
  <c r="C592" i="81"/>
  <c r="G591" i="81"/>
  <c r="F591" i="81"/>
  <c r="E591" i="81"/>
  <c r="D591" i="81"/>
  <c r="C591" i="81"/>
  <c r="G590" i="81"/>
  <c r="F590" i="81"/>
  <c r="E590" i="81"/>
  <c r="D590" i="81"/>
  <c r="C590" i="81"/>
  <c r="G589" i="81"/>
  <c r="F589" i="81"/>
  <c r="E589" i="81"/>
  <c r="D589" i="81"/>
  <c r="C589" i="81"/>
  <c r="G588" i="81"/>
  <c r="F588" i="81"/>
  <c r="E588" i="81"/>
  <c r="D588" i="81"/>
  <c r="C588" i="81"/>
  <c r="G587" i="81"/>
  <c r="F587" i="81"/>
  <c r="E587" i="81"/>
  <c r="D587" i="81"/>
  <c r="C587" i="81"/>
  <c r="G586" i="81"/>
  <c r="F586" i="81"/>
  <c r="E586" i="81"/>
  <c r="D586" i="81"/>
  <c r="C586" i="81"/>
  <c r="G585" i="81"/>
  <c r="F585" i="81"/>
  <c r="E585" i="81"/>
  <c r="D585" i="81"/>
  <c r="C585" i="81"/>
  <c r="G584" i="81"/>
  <c r="F584" i="81"/>
  <c r="E584" i="81"/>
  <c r="D584" i="81"/>
  <c r="C584" i="81"/>
  <c r="G583" i="81"/>
  <c r="F583" i="81"/>
  <c r="E583" i="81"/>
  <c r="D583" i="81"/>
  <c r="C583" i="81"/>
  <c r="G582" i="81"/>
  <c r="F582" i="81"/>
  <c r="E582" i="81"/>
  <c r="D582" i="81"/>
  <c r="C582" i="81"/>
  <c r="G581" i="81"/>
  <c r="F581" i="81"/>
  <c r="E581" i="81"/>
  <c r="D581" i="81"/>
  <c r="C581" i="81"/>
  <c r="G580" i="81"/>
  <c r="F580" i="81"/>
  <c r="E580" i="81"/>
  <c r="D580" i="81"/>
  <c r="C580" i="81"/>
  <c r="G579" i="81"/>
  <c r="F579" i="81"/>
  <c r="E579" i="81"/>
  <c r="D579" i="81"/>
  <c r="C579" i="81"/>
  <c r="G578" i="81"/>
  <c r="F578" i="81"/>
  <c r="E578" i="81"/>
  <c r="D578" i="81"/>
  <c r="C578" i="81"/>
  <c r="G577" i="81"/>
  <c r="F577" i="81"/>
  <c r="E577" i="81"/>
  <c r="D577" i="81"/>
  <c r="C577" i="81"/>
  <c r="G576" i="81"/>
  <c r="F576" i="81"/>
  <c r="E576" i="81"/>
  <c r="D576" i="81"/>
  <c r="C576" i="81"/>
  <c r="G575" i="81"/>
  <c r="F575" i="81"/>
  <c r="E575" i="81"/>
  <c r="D575" i="81"/>
  <c r="C575" i="81"/>
  <c r="G574" i="81"/>
  <c r="F574" i="81"/>
  <c r="E574" i="81"/>
  <c r="D574" i="81"/>
  <c r="C574" i="81"/>
  <c r="G573" i="81"/>
  <c r="F573" i="81"/>
  <c r="E573" i="81"/>
  <c r="D573" i="81"/>
  <c r="C573" i="81"/>
  <c r="G572" i="81"/>
  <c r="F572" i="81"/>
  <c r="E572" i="81"/>
  <c r="D572" i="81"/>
  <c r="C572" i="81"/>
  <c r="G571" i="81"/>
  <c r="F571" i="81"/>
  <c r="E571" i="81"/>
  <c r="D571" i="81"/>
  <c r="C571" i="81"/>
  <c r="G570" i="81"/>
  <c r="F570" i="81"/>
  <c r="E570" i="81"/>
  <c r="D570" i="81"/>
  <c r="C570" i="81"/>
  <c r="G569" i="81"/>
  <c r="F569" i="81"/>
  <c r="E569" i="81"/>
  <c r="D569" i="81"/>
  <c r="C569" i="81"/>
  <c r="G568" i="81"/>
  <c r="F568" i="81"/>
  <c r="E568" i="81"/>
  <c r="D568" i="81"/>
  <c r="C568" i="81"/>
  <c r="G567" i="81"/>
  <c r="F567" i="81"/>
  <c r="E567" i="81"/>
  <c r="D567" i="81"/>
  <c r="C567" i="81"/>
  <c r="G566" i="81"/>
  <c r="F566" i="81"/>
  <c r="E566" i="81"/>
  <c r="D566" i="81"/>
  <c r="C566" i="81"/>
  <c r="G565" i="81"/>
  <c r="F565" i="81"/>
  <c r="E565" i="81"/>
  <c r="D565" i="81"/>
  <c r="C565" i="81"/>
  <c r="G564" i="81"/>
  <c r="F564" i="81"/>
  <c r="E564" i="81"/>
  <c r="D564" i="81"/>
  <c r="C564" i="81"/>
  <c r="G563" i="81"/>
  <c r="F563" i="81"/>
  <c r="E563" i="81"/>
  <c r="D563" i="81"/>
  <c r="C563" i="81"/>
  <c r="G562" i="81"/>
  <c r="F562" i="81"/>
  <c r="E562" i="81"/>
  <c r="D562" i="81"/>
  <c r="C562" i="81"/>
  <c r="G561" i="81"/>
  <c r="F561" i="81"/>
  <c r="E561" i="81"/>
  <c r="D561" i="81"/>
  <c r="C561" i="81"/>
  <c r="G560" i="81"/>
  <c r="F560" i="81"/>
  <c r="E560" i="81"/>
  <c r="D560" i="81"/>
  <c r="C560" i="81"/>
  <c r="G559" i="81"/>
  <c r="F559" i="81"/>
  <c r="E559" i="81"/>
  <c r="D559" i="81"/>
  <c r="C559" i="81"/>
  <c r="G558" i="81"/>
  <c r="F558" i="81"/>
  <c r="E558" i="81"/>
  <c r="D558" i="81"/>
  <c r="C558" i="81"/>
  <c r="G557" i="81"/>
  <c r="F557" i="81"/>
  <c r="E557" i="81"/>
  <c r="D557" i="81"/>
  <c r="C557" i="81"/>
  <c r="G556" i="81"/>
  <c r="F556" i="81"/>
  <c r="E556" i="81"/>
  <c r="D556" i="81"/>
  <c r="C556" i="81"/>
  <c r="G555" i="81"/>
  <c r="F555" i="81"/>
  <c r="E555" i="81"/>
  <c r="D555" i="81"/>
  <c r="C555" i="81"/>
  <c r="G554" i="81"/>
  <c r="F554" i="81"/>
  <c r="E554" i="81"/>
  <c r="D554" i="81"/>
  <c r="C554" i="81"/>
  <c r="G553" i="81"/>
  <c r="F553" i="81"/>
  <c r="E553" i="81"/>
  <c r="D553" i="81"/>
  <c r="C553" i="81"/>
  <c r="G552" i="81"/>
  <c r="F552" i="81"/>
  <c r="E552" i="81"/>
  <c r="D552" i="81"/>
  <c r="C552" i="81"/>
  <c r="G551" i="81"/>
  <c r="F551" i="81"/>
  <c r="E551" i="81"/>
  <c r="D551" i="81"/>
  <c r="C551" i="81"/>
  <c r="G550" i="81"/>
  <c r="F550" i="81"/>
  <c r="E550" i="81"/>
  <c r="D550" i="81"/>
  <c r="C550" i="81"/>
  <c r="G549" i="81"/>
  <c r="F549" i="81"/>
  <c r="E549" i="81"/>
  <c r="D549" i="81"/>
  <c r="C549" i="81"/>
  <c r="G548" i="81"/>
  <c r="F548" i="81"/>
  <c r="E548" i="81"/>
  <c r="D548" i="81"/>
  <c r="C548" i="81"/>
  <c r="G547" i="81"/>
  <c r="F547" i="81"/>
  <c r="E547" i="81"/>
  <c r="D547" i="81"/>
  <c r="C547" i="81"/>
  <c r="G546" i="81"/>
  <c r="F546" i="81"/>
  <c r="E546" i="81"/>
  <c r="D546" i="81"/>
  <c r="C546" i="81"/>
  <c r="G545" i="81"/>
  <c r="F545" i="81"/>
  <c r="E545" i="81"/>
  <c r="D545" i="81"/>
  <c r="C545" i="81"/>
  <c r="G544" i="81"/>
  <c r="F544" i="81"/>
  <c r="E544" i="81"/>
  <c r="D544" i="81"/>
  <c r="C544" i="81"/>
  <c r="G543" i="81"/>
  <c r="F543" i="81"/>
  <c r="E543" i="81"/>
  <c r="D543" i="81"/>
  <c r="C543" i="81"/>
  <c r="G542" i="81"/>
  <c r="F542" i="81"/>
  <c r="E542" i="81"/>
  <c r="D542" i="81"/>
  <c r="C542" i="81"/>
  <c r="G541" i="81"/>
  <c r="F541" i="81"/>
  <c r="E541" i="81"/>
  <c r="D541" i="81"/>
  <c r="C541" i="81"/>
  <c r="G540" i="81"/>
  <c r="F540" i="81"/>
  <c r="E540" i="81"/>
  <c r="D540" i="81"/>
  <c r="C540" i="81"/>
  <c r="G539" i="81"/>
  <c r="F539" i="81"/>
  <c r="E539" i="81"/>
  <c r="D539" i="81"/>
  <c r="C539" i="81"/>
  <c r="G538" i="81"/>
  <c r="F538" i="81"/>
  <c r="E538" i="81"/>
  <c r="D538" i="81"/>
  <c r="C538" i="81"/>
  <c r="G537" i="81"/>
  <c r="F537" i="81"/>
  <c r="E537" i="81"/>
  <c r="D537" i="81"/>
  <c r="C537" i="81"/>
  <c r="G536" i="81"/>
  <c r="F536" i="81"/>
  <c r="E536" i="81"/>
  <c r="D536" i="81"/>
  <c r="C536" i="81"/>
  <c r="G535" i="81"/>
  <c r="F535" i="81"/>
  <c r="E535" i="81"/>
  <c r="D535" i="81"/>
  <c r="C535" i="81"/>
  <c r="G534" i="81"/>
  <c r="F534" i="81"/>
  <c r="E534" i="81"/>
  <c r="D534" i="81"/>
  <c r="C534" i="81"/>
  <c r="G533" i="81"/>
  <c r="F533" i="81"/>
  <c r="E533" i="81"/>
  <c r="D533" i="81"/>
  <c r="C533" i="81"/>
  <c r="G532" i="81"/>
  <c r="F532" i="81"/>
  <c r="E532" i="81"/>
  <c r="D532" i="81"/>
  <c r="C532" i="81"/>
  <c r="G531" i="81"/>
  <c r="F531" i="81"/>
  <c r="E531" i="81"/>
  <c r="D531" i="81"/>
  <c r="C531" i="81"/>
  <c r="G530" i="81"/>
  <c r="F530" i="81"/>
  <c r="E530" i="81"/>
  <c r="D530" i="81"/>
  <c r="C530" i="81"/>
  <c r="G529" i="81"/>
  <c r="F529" i="81"/>
  <c r="E529" i="81"/>
  <c r="D529" i="81"/>
  <c r="C529" i="81"/>
  <c r="G528" i="81"/>
  <c r="F528" i="81"/>
  <c r="E528" i="81"/>
  <c r="D528" i="81"/>
  <c r="C528" i="81"/>
  <c r="G527" i="81"/>
  <c r="F527" i="81"/>
  <c r="E527" i="81"/>
  <c r="D527" i="81"/>
  <c r="C527" i="81"/>
  <c r="G526" i="81"/>
  <c r="F526" i="81"/>
  <c r="E526" i="81"/>
  <c r="D526" i="81"/>
  <c r="C526" i="81"/>
  <c r="G525" i="81"/>
  <c r="F525" i="81"/>
  <c r="E525" i="81"/>
  <c r="D525" i="81"/>
  <c r="C525" i="81"/>
  <c r="H525" i="81" s="1"/>
  <c r="I525" i="81" s="1"/>
  <c r="G524" i="81"/>
  <c r="F524" i="81"/>
  <c r="E524" i="81"/>
  <c r="D524" i="81"/>
  <c r="C524" i="81"/>
  <c r="G523" i="81"/>
  <c r="F523" i="81"/>
  <c r="E523" i="81"/>
  <c r="D523" i="81"/>
  <c r="C523" i="81"/>
  <c r="G522" i="81"/>
  <c r="F522" i="81"/>
  <c r="E522" i="81"/>
  <c r="D522" i="81"/>
  <c r="C522" i="81"/>
  <c r="G521" i="81"/>
  <c r="F521" i="81"/>
  <c r="E521" i="81"/>
  <c r="D521" i="81"/>
  <c r="C521" i="81"/>
  <c r="G520" i="81"/>
  <c r="F520" i="81"/>
  <c r="E520" i="81"/>
  <c r="D520" i="81"/>
  <c r="C520" i="81"/>
  <c r="G519" i="81"/>
  <c r="F519" i="81"/>
  <c r="E519" i="81"/>
  <c r="D519" i="81"/>
  <c r="C519" i="81"/>
  <c r="G518" i="81"/>
  <c r="F518" i="81"/>
  <c r="E518" i="81"/>
  <c r="D518" i="81"/>
  <c r="C518" i="81"/>
  <c r="G517" i="81"/>
  <c r="F517" i="81"/>
  <c r="E517" i="81"/>
  <c r="D517" i="81"/>
  <c r="C517" i="81"/>
  <c r="G516" i="81"/>
  <c r="F516" i="81"/>
  <c r="E516" i="81"/>
  <c r="D516" i="81"/>
  <c r="C516" i="81"/>
  <c r="G515" i="81"/>
  <c r="F515" i="81"/>
  <c r="E515" i="81"/>
  <c r="D515" i="81"/>
  <c r="C515" i="81"/>
  <c r="G514" i="81"/>
  <c r="F514" i="81"/>
  <c r="E514" i="81"/>
  <c r="D514" i="81"/>
  <c r="C514" i="81"/>
  <c r="G513" i="81"/>
  <c r="F513" i="81"/>
  <c r="E513" i="81"/>
  <c r="D513" i="81"/>
  <c r="C513" i="81"/>
  <c r="G512" i="81"/>
  <c r="F512" i="81"/>
  <c r="E512" i="81"/>
  <c r="D512" i="81"/>
  <c r="C512" i="81"/>
  <c r="G511" i="81"/>
  <c r="F511" i="81"/>
  <c r="E511" i="81"/>
  <c r="D511" i="81"/>
  <c r="C511" i="81"/>
  <c r="G510" i="81"/>
  <c r="F510" i="81"/>
  <c r="E510" i="81"/>
  <c r="D510" i="81"/>
  <c r="C510" i="81"/>
  <c r="G509" i="81"/>
  <c r="F509" i="81"/>
  <c r="E509" i="81"/>
  <c r="D509" i="81"/>
  <c r="C509" i="81"/>
  <c r="G508" i="81"/>
  <c r="F508" i="81"/>
  <c r="E508" i="81"/>
  <c r="D508" i="81"/>
  <c r="C508" i="81"/>
  <c r="G507" i="81"/>
  <c r="F507" i="81"/>
  <c r="E507" i="81"/>
  <c r="D507" i="81"/>
  <c r="C507" i="81"/>
  <c r="G506" i="81"/>
  <c r="F506" i="81"/>
  <c r="E506" i="81"/>
  <c r="D506" i="81"/>
  <c r="C506" i="81"/>
  <c r="G505" i="81"/>
  <c r="F505" i="81"/>
  <c r="E505" i="81"/>
  <c r="D505" i="81"/>
  <c r="C505" i="81"/>
  <c r="G504" i="81"/>
  <c r="F504" i="81"/>
  <c r="E504" i="81"/>
  <c r="D504" i="81"/>
  <c r="C504" i="81"/>
  <c r="G503" i="81"/>
  <c r="F503" i="81"/>
  <c r="E503" i="81"/>
  <c r="D503" i="81"/>
  <c r="C503" i="81"/>
  <c r="G502" i="81"/>
  <c r="F502" i="81"/>
  <c r="E502" i="81"/>
  <c r="D502" i="81"/>
  <c r="C502" i="81"/>
  <c r="G501" i="81"/>
  <c r="F501" i="81"/>
  <c r="E501" i="81"/>
  <c r="D501" i="81"/>
  <c r="C501" i="81"/>
  <c r="G500" i="81"/>
  <c r="F500" i="81"/>
  <c r="E500" i="81"/>
  <c r="D500" i="81"/>
  <c r="C500" i="81"/>
  <c r="G499" i="81"/>
  <c r="F499" i="81"/>
  <c r="E499" i="81"/>
  <c r="D499" i="81"/>
  <c r="C499" i="81"/>
  <c r="G498" i="81"/>
  <c r="F498" i="81"/>
  <c r="E498" i="81"/>
  <c r="D498" i="81"/>
  <c r="C498" i="81"/>
  <c r="G497" i="81"/>
  <c r="F497" i="81"/>
  <c r="E497" i="81"/>
  <c r="D497" i="81"/>
  <c r="C497" i="81"/>
  <c r="G496" i="81"/>
  <c r="F496" i="81"/>
  <c r="E496" i="81"/>
  <c r="D496" i="81"/>
  <c r="C496" i="81"/>
  <c r="G495" i="81"/>
  <c r="F495" i="81"/>
  <c r="E495" i="81"/>
  <c r="D495" i="81"/>
  <c r="C495" i="81"/>
  <c r="G494" i="81"/>
  <c r="F494" i="81"/>
  <c r="E494" i="81"/>
  <c r="D494" i="81"/>
  <c r="C494" i="81"/>
  <c r="G493" i="81"/>
  <c r="F493" i="81"/>
  <c r="E493" i="81"/>
  <c r="D493" i="81"/>
  <c r="C493" i="81"/>
  <c r="G492" i="81"/>
  <c r="F492" i="81"/>
  <c r="E492" i="81"/>
  <c r="D492" i="81"/>
  <c r="C492" i="81"/>
  <c r="G491" i="81"/>
  <c r="F491" i="81"/>
  <c r="E491" i="81"/>
  <c r="D491" i="81"/>
  <c r="C491" i="81"/>
  <c r="G490" i="81"/>
  <c r="F490" i="81"/>
  <c r="E490" i="81"/>
  <c r="D490" i="81"/>
  <c r="C490" i="81"/>
  <c r="G489" i="81"/>
  <c r="F489" i="81"/>
  <c r="E489" i="81"/>
  <c r="D489" i="81"/>
  <c r="C489" i="81"/>
  <c r="H489" i="81" s="1"/>
  <c r="I489" i="81" s="1"/>
  <c r="G488" i="81"/>
  <c r="F488" i="81"/>
  <c r="E488" i="81"/>
  <c r="D488" i="81"/>
  <c r="C488" i="81"/>
  <c r="G487" i="81"/>
  <c r="F487" i="81"/>
  <c r="E487" i="81"/>
  <c r="D487" i="81"/>
  <c r="C487" i="81"/>
  <c r="G486" i="81"/>
  <c r="F486" i="81"/>
  <c r="E486" i="81"/>
  <c r="D486" i="81"/>
  <c r="C486" i="81"/>
  <c r="G485" i="81"/>
  <c r="F485" i="81"/>
  <c r="E485" i="81"/>
  <c r="D485" i="81"/>
  <c r="C485" i="81"/>
  <c r="G484" i="81"/>
  <c r="F484" i="81"/>
  <c r="E484" i="81"/>
  <c r="D484" i="81"/>
  <c r="C484" i="81"/>
  <c r="G483" i="81"/>
  <c r="F483" i="81"/>
  <c r="E483" i="81"/>
  <c r="D483" i="81"/>
  <c r="C483" i="81"/>
  <c r="G482" i="81"/>
  <c r="F482" i="81"/>
  <c r="E482" i="81"/>
  <c r="D482" i="81"/>
  <c r="C482" i="81"/>
  <c r="G481" i="81"/>
  <c r="F481" i="81"/>
  <c r="E481" i="81"/>
  <c r="D481" i="81"/>
  <c r="C481" i="81"/>
  <c r="G480" i="81"/>
  <c r="F480" i="81"/>
  <c r="E480" i="81"/>
  <c r="D480" i="81"/>
  <c r="C480" i="81"/>
  <c r="G479" i="81"/>
  <c r="F479" i="81"/>
  <c r="E479" i="81"/>
  <c r="D479" i="81"/>
  <c r="C479" i="81"/>
  <c r="G478" i="81"/>
  <c r="F478" i="81"/>
  <c r="E478" i="81"/>
  <c r="D478" i="81"/>
  <c r="C478" i="81"/>
  <c r="G477" i="81"/>
  <c r="F477" i="81"/>
  <c r="E477" i="81"/>
  <c r="D477" i="81"/>
  <c r="C477" i="81"/>
  <c r="G476" i="81"/>
  <c r="F476" i="81"/>
  <c r="E476" i="81"/>
  <c r="D476" i="81"/>
  <c r="C476" i="81"/>
  <c r="G475" i="81"/>
  <c r="F475" i="81"/>
  <c r="E475" i="81"/>
  <c r="D475" i="81"/>
  <c r="C475" i="81"/>
  <c r="G474" i="81"/>
  <c r="F474" i="81"/>
  <c r="E474" i="81"/>
  <c r="D474" i="81"/>
  <c r="C474" i="81"/>
  <c r="G473" i="81"/>
  <c r="F473" i="81"/>
  <c r="E473" i="81"/>
  <c r="D473" i="81"/>
  <c r="C473" i="81"/>
  <c r="G472" i="81"/>
  <c r="F472" i="81"/>
  <c r="E472" i="81"/>
  <c r="D472" i="81"/>
  <c r="C472" i="81"/>
  <c r="G471" i="81"/>
  <c r="F471" i="81"/>
  <c r="E471" i="81"/>
  <c r="D471" i="81"/>
  <c r="C471" i="81"/>
  <c r="G470" i="81"/>
  <c r="F470" i="81"/>
  <c r="E470" i="81"/>
  <c r="D470" i="81"/>
  <c r="C470" i="81"/>
  <c r="G469" i="81"/>
  <c r="F469" i="81"/>
  <c r="E469" i="81"/>
  <c r="D469" i="81"/>
  <c r="C469" i="81"/>
  <c r="G468" i="81"/>
  <c r="F468" i="81"/>
  <c r="E468" i="81"/>
  <c r="D468" i="81"/>
  <c r="C468" i="81"/>
  <c r="G467" i="81"/>
  <c r="F467" i="81"/>
  <c r="E467" i="81"/>
  <c r="D467" i="81"/>
  <c r="C467" i="81"/>
  <c r="G466" i="81"/>
  <c r="F466" i="81"/>
  <c r="E466" i="81"/>
  <c r="D466" i="81"/>
  <c r="C466" i="81"/>
  <c r="G465" i="81"/>
  <c r="F465" i="81"/>
  <c r="E465" i="81"/>
  <c r="D465" i="81"/>
  <c r="C465" i="81"/>
  <c r="G464" i="81"/>
  <c r="F464" i="81"/>
  <c r="E464" i="81"/>
  <c r="D464" i="81"/>
  <c r="C464" i="81"/>
  <c r="G463" i="81"/>
  <c r="F463" i="81"/>
  <c r="E463" i="81"/>
  <c r="D463" i="81"/>
  <c r="C463" i="81"/>
  <c r="G462" i="81"/>
  <c r="F462" i="81"/>
  <c r="E462" i="81"/>
  <c r="D462" i="81"/>
  <c r="C462" i="81"/>
  <c r="G461" i="81"/>
  <c r="F461" i="81"/>
  <c r="E461" i="81"/>
  <c r="D461" i="81"/>
  <c r="C461" i="81"/>
  <c r="G460" i="81"/>
  <c r="F460" i="81"/>
  <c r="E460" i="81"/>
  <c r="D460" i="81"/>
  <c r="C460" i="81"/>
  <c r="G459" i="81"/>
  <c r="F459" i="81"/>
  <c r="E459" i="81"/>
  <c r="D459" i="81"/>
  <c r="C459" i="81"/>
  <c r="G458" i="81"/>
  <c r="F458" i="81"/>
  <c r="E458" i="81"/>
  <c r="D458" i="81"/>
  <c r="C458" i="81"/>
  <c r="G457" i="81"/>
  <c r="F457" i="81"/>
  <c r="E457" i="81"/>
  <c r="D457" i="81"/>
  <c r="C457" i="81"/>
  <c r="G456" i="81"/>
  <c r="F456" i="81"/>
  <c r="E456" i="81"/>
  <c r="D456" i="81"/>
  <c r="C456" i="81"/>
  <c r="G455" i="81"/>
  <c r="F455" i="81"/>
  <c r="E455" i="81"/>
  <c r="D455" i="81"/>
  <c r="C455" i="81"/>
  <c r="G454" i="81"/>
  <c r="F454" i="81"/>
  <c r="E454" i="81"/>
  <c r="D454" i="81"/>
  <c r="C454" i="81"/>
  <c r="G453" i="81"/>
  <c r="F453" i="81"/>
  <c r="E453" i="81"/>
  <c r="D453" i="81"/>
  <c r="C453" i="81"/>
  <c r="G452" i="81"/>
  <c r="F452" i="81"/>
  <c r="E452" i="81"/>
  <c r="D452" i="81"/>
  <c r="C452" i="81"/>
  <c r="G451" i="81"/>
  <c r="F451" i="81"/>
  <c r="E451" i="81"/>
  <c r="D451" i="81"/>
  <c r="C451" i="81"/>
  <c r="G450" i="81"/>
  <c r="F450" i="81"/>
  <c r="E450" i="81"/>
  <c r="D450" i="81"/>
  <c r="C450" i="81"/>
  <c r="G449" i="81"/>
  <c r="F449" i="81"/>
  <c r="E449" i="81"/>
  <c r="D449" i="81"/>
  <c r="C449" i="81"/>
  <c r="G448" i="81"/>
  <c r="F448" i="81"/>
  <c r="E448" i="81"/>
  <c r="D448" i="81"/>
  <c r="C448" i="81"/>
  <c r="G447" i="81"/>
  <c r="F447" i="81"/>
  <c r="E447" i="81"/>
  <c r="D447" i="81"/>
  <c r="C447" i="81"/>
  <c r="G446" i="81"/>
  <c r="F446" i="81"/>
  <c r="E446" i="81"/>
  <c r="D446" i="81"/>
  <c r="C446" i="81"/>
  <c r="G445" i="81"/>
  <c r="F445" i="81"/>
  <c r="E445" i="81"/>
  <c r="D445" i="81"/>
  <c r="C445" i="81"/>
  <c r="G444" i="81"/>
  <c r="F444" i="81"/>
  <c r="E444" i="81"/>
  <c r="D444" i="81"/>
  <c r="C444" i="81"/>
  <c r="G443" i="81"/>
  <c r="F443" i="81"/>
  <c r="E443" i="81"/>
  <c r="D443" i="81"/>
  <c r="C443" i="81"/>
  <c r="G442" i="81"/>
  <c r="F442" i="81"/>
  <c r="E442" i="81"/>
  <c r="D442" i="81"/>
  <c r="C442" i="81"/>
  <c r="G441" i="81"/>
  <c r="F441" i="81"/>
  <c r="E441" i="81"/>
  <c r="D441" i="81"/>
  <c r="C441" i="81"/>
  <c r="G440" i="81"/>
  <c r="F440" i="81"/>
  <c r="E440" i="81"/>
  <c r="D440" i="81"/>
  <c r="C440" i="81"/>
  <c r="G439" i="81"/>
  <c r="F439" i="81"/>
  <c r="E439" i="81"/>
  <c r="D439" i="81"/>
  <c r="C439" i="81"/>
  <c r="G438" i="81"/>
  <c r="F438" i="81"/>
  <c r="E438" i="81"/>
  <c r="D438" i="81"/>
  <c r="C438" i="81"/>
  <c r="G437" i="81"/>
  <c r="F437" i="81"/>
  <c r="E437" i="81"/>
  <c r="D437" i="81"/>
  <c r="C437" i="81"/>
  <c r="G436" i="81"/>
  <c r="F436" i="81"/>
  <c r="E436" i="81"/>
  <c r="D436" i="81"/>
  <c r="C436" i="81"/>
  <c r="G435" i="81"/>
  <c r="F435" i="81"/>
  <c r="E435" i="81"/>
  <c r="D435" i="81"/>
  <c r="C435" i="81"/>
  <c r="G434" i="81"/>
  <c r="F434" i="81"/>
  <c r="E434" i="81"/>
  <c r="D434" i="81"/>
  <c r="C434" i="81"/>
  <c r="G433" i="81"/>
  <c r="F433" i="81"/>
  <c r="E433" i="81"/>
  <c r="D433" i="81"/>
  <c r="C433" i="81"/>
  <c r="G432" i="81"/>
  <c r="F432" i="81"/>
  <c r="E432" i="81"/>
  <c r="D432" i="81"/>
  <c r="C432" i="81"/>
  <c r="G431" i="81"/>
  <c r="F431" i="81"/>
  <c r="E431" i="81"/>
  <c r="D431" i="81"/>
  <c r="C431" i="81"/>
  <c r="G430" i="81"/>
  <c r="F430" i="81"/>
  <c r="E430" i="81"/>
  <c r="D430" i="81"/>
  <c r="C430" i="81"/>
  <c r="G429" i="81"/>
  <c r="F429" i="81"/>
  <c r="E429" i="81"/>
  <c r="D429" i="81"/>
  <c r="C429" i="81"/>
  <c r="G428" i="81"/>
  <c r="F428" i="81"/>
  <c r="E428" i="81"/>
  <c r="D428" i="81"/>
  <c r="C428" i="81"/>
  <c r="G427" i="81"/>
  <c r="F427" i="81"/>
  <c r="E427" i="81"/>
  <c r="D427" i="81"/>
  <c r="C427" i="81"/>
  <c r="G426" i="81"/>
  <c r="F426" i="81"/>
  <c r="E426" i="81"/>
  <c r="D426" i="81"/>
  <c r="C426" i="81"/>
  <c r="G425" i="81"/>
  <c r="F425" i="81"/>
  <c r="E425" i="81"/>
  <c r="D425" i="81"/>
  <c r="C425" i="81"/>
  <c r="G424" i="81"/>
  <c r="F424" i="81"/>
  <c r="E424" i="81"/>
  <c r="D424" i="81"/>
  <c r="C424" i="81"/>
  <c r="G423" i="81"/>
  <c r="F423" i="81"/>
  <c r="E423" i="81"/>
  <c r="D423" i="81"/>
  <c r="C423" i="81"/>
  <c r="G422" i="81"/>
  <c r="F422" i="81"/>
  <c r="E422" i="81"/>
  <c r="D422" i="81"/>
  <c r="C422" i="81"/>
  <c r="G421" i="81"/>
  <c r="F421" i="81"/>
  <c r="E421" i="81"/>
  <c r="D421" i="81"/>
  <c r="C421" i="81"/>
  <c r="G420" i="81"/>
  <c r="F420" i="81"/>
  <c r="E420" i="81"/>
  <c r="D420" i="81"/>
  <c r="C420" i="81"/>
  <c r="G419" i="81"/>
  <c r="F419" i="81"/>
  <c r="E419" i="81"/>
  <c r="D419" i="81"/>
  <c r="C419" i="81"/>
  <c r="G418" i="81"/>
  <c r="F418" i="81"/>
  <c r="E418" i="81"/>
  <c r="D418" i="81"/>
  <c r="C418" i="81"/>
  <c r="G417" i="81"/>
  <c r="F417" i="81"/>
  <c r="E417" i="81"/>
  <c r="D417" i="81"/>
  <c r="C417" i="81"/>
  <c r="G416" i="81"/>
  <c r="F416" i="81"/>
  <c r="E416" i="81"/>
  <c r="D416" i="81"/>
  <c r="C416" i="81"/>
  <c r="G415" i="81"/>
  <c r="F415" i="81"/>
  <c r="E415" i="81"/>
  <c r="D415" i="81"/>
  <c r="C415" i="81"/>
  <c r="G414" i="81"/>
  <c r="F414" i="81"/>
  <c r="E414" i="81"/>
  <c r="D414" i="81"/>
  <c r="C414" i="81"/>
  <c r="G413" i="81"/>
  <c r="F413" i="81"/>
  <c r="E413" i="81"/>
  <c r="D413" i="81"/>
  <c r="C413" i="81"/>
  <c r="G412" i="81"/>
  <c r="F412" i="81"/>
  <c r="E412" i="81"/>
  <c r="D412" i="81"/>
  <c r="C412" i="81"/>
  <c r="G411" i="81"/>
  <c r="F411" i="81"/>
  <c r="E411" i="81"/>
  <c r="D411" i="81"/>
  <c r="C411" i="81"/>
  <c r="G410" i="81"/>
  <c r="F410" i="81"/>
  <c r="E410" i="81"/>
  <c r="D410" i="81"/>
  <c r="C410" i="81"/>
  <c r="G409" i="81"/>
  <c r="F409" i="81"/>
  <c r="E409" i="81"/>
  <c r="D409" i="81"/>
  <c r="C409" i="81"/>
  <c r="G408" i="81"/>
  <c r="F408" i="81"/>
  <c r="E408" i="81"/>
  <c r="D408" i="81"/>
  <c r="C408" i="81"/>
  <c r="G407" i="81"/>
  <c r="F407" i="81"/>
  <c r="E407" i="81"/>
  <c r="D407" i="81"/>
  <c r="C407" i="81"/>
  <c r="G406" i="81"/>
  <c r="F406" i="81"/>
  <c r="E406" i="81"/>
  <c r="D406" i="81"/>
  <c r="C406" i="81"/>
  <c r="G386" i="81"/>
  <c r="F386" i="81"/>
  <c r="E386" i="81"/>
  <c r="D386" i="81"/>
  <c r="C386" i="81"/>
  <c r="G385" i="81"/>
  <c r="F385" i="81"/>
  <c r="E385" i="81"/>
  <c r="D385" i="81"/>
  <c r="C385" i="81"/>
  <c r="G384" i="81"/>
  <c r="F384" i="81"/>
  <c r="E384" i="81"/>
  <c r="D384" i="81"/>
  <c r="C384" i="81"/>
  <c r="G383" i="81"/>
  <c r="F383" i="81"/>
  <c r="E383" i="81"/>
  <c r="D383" i="81"/>
  <c r="C383" i="81"/>
  <c r="G382" i="81"/>
  <c r="F382" i="81"/>
  <c r="E382" i="81"/>
  <c r="D382" i="81"/>
  <c r="C382" i="81"/>
  <c r="G381" i="81"/>
  <c r="F381" i="81"/>
  <c r="E381" i="81"/>
  <c r="D381" i="81"/>
  <c r="C381" i="81"/>
  <c r="G380" i="81"/>
  <c r="F380" i="81"/>
  <c r="E380" i="81"/>
  <c r="D380" i="81"/>
  <c r="C380" i="81"/>
  <c r="G379" i="81"/>
  <c r="F379" i="81"/>
  <c r="E379" i="81"/>
  <c r="D379" i="81"/>
  <c r="C379" i="81"/>
  <c r="G378" i="81"/>
  <c r="F378" i="81"/>
  <c r="E378" i="81"/>
  <c r="D378" i="81"/>
  <c r="C378" i="81"/>
  <c r="G377" i="81"/>
  <c r="F377" i="81"/>
  <c r="E377" i="81"/>
  <c r="D377" i="81"/>
  <c r="C377" i="81"/>
  <c r="G376" i="81"/>
  <c r="F376" i="81"/>
  <c r="E376" i="81"/>
  <c r="D376" i="81"/>
  <c r="C376" i="81"/>
  <c r="G375" i="81"/>
  <c r="F375" i="81"/>
  <c r="E375" i="81"/>
  <c r="D375" i="81"/>
  <c r="C375" i="81"/>
  <c r="G374" i="81"/>
  <c r="F374" i="81"/>
  <c r="E374" i="81"/>
  <c r="D374" i="81"/>
  <c r="C374" i="81"/>
  <c r="G373" i="81"/>
  <c r="F373" i="81"/>
  <c r="E373" i="81"/>
  <c r="D373" i="81"/>
  <c r="C373" i="81"/>
  <c r="G372" i="81"/>
  <c r="F372" i="81"/>
  <c r="E372" i="81"/>
  <c r="D372" i="81"/>
  <c r="C372" i="81"/>
  <c r="G371" i="81"/>
  <c r="F371" i="81"/>
  <c r="E371" i="81"/>
  <c r="D371" i="81"/>
  <c r="C371" i="81"/>
  <c r="G370" i="81"/>
  <c r="F370" i="81"/>
  <c r="E370" i="81"/>
  <c r="D370" i="81"/>
  <c r="C370" i="81"/>
  <c r="G369" i="81"/>
  <c r="F369" i="81"/>
  <c r="E369" i="81"/>
  <c r="D369" i="81"/>
  <c r="C369" i="81"/>
  <c r="G368" i="81"/>
  <c r="F368" i="81"/>
  <c r="E368" i="81"/>
  <c r="D368" i="81"/>
  <c r="C368" i="81"/>
  <c r="G367" i="81"/>
  <c r="F367" i="81"/>
  <c r="E367" i="81"/>
  <c r="D367" i="81"/>
  <c r="C367" i="81"/>
  <c r="G366" i="81"/>
  <c r="F366" i="81"/>
  <c r="E366" i="81"/>
  <c r="D366" i="81"/>
  <c r="C366" i="81"/>
  <c r="G365" i="81"/>
  <c r="F365" i="81"/>
  <c r="E365" i="81"/>
  <c r="D365" i="81"/>
  <c r="C365" i="81"/>
  <c r="G364" i="81"/>
  <c r="F364" i="81"/>
  <c r="E364" i="81"/>
  <c r="D364" i="81"/>
  <c r="C364" i="81"/>
  <c r="G363" i="81"/>
  <c r="F363" i="81"/>
  <c r="E363" i="81"/>
  <c r="D363" i="81"/>
  <c r="C363" i="81"/>
  <c r="G362" i="81"/>
  <c r="F362" i="81"/>
  <c r="E362" i="81"/>
  <c r="D362" i="81"/>
  <c r="C362" i="81"/>
  <c r="G361" i="81"/>
  <c r="F361" i="81"/>
  <c r="E361" i="81"/>
  <c r="D361" i="81"/>
  <c r="C361" i="81"/>
  <c r="G360" i="81"/>
  <c r="F360" i="81"/>
  <c r="E360" i="81"/>
  <c r="D360" i="81"/>
  <c r="C360" i="81"/>
  <c r="G359" i="81"/>
  <c r="F359" i="81"/>
  <c r="E359" i="81"/>
  <c r="D359" i="81"/>
  <c r="C359" i="81"/>
  <c r="G358" i="81"/>
  <c r="F358" i="81"/>
  <c r="E358" i="81"/>
  <c r="D358" i="81"/>
  <c r="C358" i="81"/>
  <c r="G357" i="81"/>
  <c r="F357" i="81"/>
  <c r="E357" i="81"/>
  <c r="D357" i="81"/>
  <c r="C357" i="81"/>
  <c r="G356" i="81"/>
  <c r="F356" i="81"/>
  <c r="E356" i="81"/>
  <c r="D356" i="81"/>
  <c r="C356" i="81"/>
  <c r="G355" i="81"/>
  <c r="F355" i="81"/>
  <c r="E355" i="81"/>
  <c r="D355" i="81"/>
  <c r="C355" i="81"/>
  <c r="G354" i="81"/>
  <c r="F354" i="81"/>
  <c r="E354" i="81"/>
  <c r="D354" i="81"/>
  <c r="C354" i="81"/>
  <c r="G353" i="81"/>
  <c r="F353" i="81"/>
  <c r="E353" i="81"/>
  <c r="D353" i="81"/>
  <c r="C353" i="81"/>
  <c r="G352" i="81"/>
  <c r="F352" i="81"/>
  <c r="E352" i="81"/>
  <c r="D352" i="81"/>
  <c r="C352" i="81"/>
  <c r="G351" i="81"/>
  <c r="F351" i="81"/>
  <c r="E351" i="81"/>
  <c r="D351" i="81"/>
  <c r="C351" i="81"/>
  <c r="G350" i="81"/>
  <c r="F350" i="81"/>
  <c r="E350" i="81"/>
  <c r="D350" i="81"/>
  <c r="C350" i="81"/>
  <c r="G349" i="81"/>
  <c r="F349" i="81"/>
  <c r="E349" i="81"/>
  <c r="D349" i="81"/>
  <c r="C349" i="81"/>
  <c r="G348" i="81"/>
  <c r="F348" i="81"/>
  <c r="E348" i="81"/>
  <c r="D348" i="81"/>
  <c r="C348" i="81"/>
  <c r="G347" i="81"/>
  <c r="F347" i="81"/>
  <c r="E347" i="81"/>
  <c r="D347" i="81"/>
  <c r="C347" i="81"/>
  <c r="G346" i="81"/>
  <c r="F346" i="81"/>
  <c r="E346" i="81"/>
  <c r="D346" i="81"/>
  <c r="C346" i="81"/>
  <c r="G345" i="81"/>
  <c r="F345" i="81"/>
  <c r="E345" i="81"/>
  <c r="D345" i="81"/>
  <c r="C345" i="81"/>
  <c r="G344" i="81"/>
  <c r="F344" i="81"/>
  <c r="E344" i="81"/>
  <c r="D344" i="81"/>
  <c r="C344" i="81"/>
  <c r="G343" i="81"/>
  <c r="F343" i="81"/>
  <c r="E343" i="81"/>
  <c r="D343" i="81"/>
  <c r="C343" i="81"/>
  <c r="G342" i="81"/>
  <c r="F342" i="81"/>
  <c r="E342" i="81"/>
  <c r="D342" i="81"/>
  <c r="C342" i="81"/>
  <c r="G341" i="81"/>
  <c r="F341" i="81"/>
  <c r="E341" i="81"/>
  <c r="D341" i="81"/>
  <c r="C341" i="81"/>
  <c r="G340" i="81"/>
  <c r="F340" i="81"/>
  <c r="E340" i="81"/>
  <c r="D340" i="81"/>
  <c r="C340" i="81"/>
  <c r="G339" i="81"/>
  <c r="F339" i="81"/>
  <c r="E339" i="81"/>
  <c r="D339" i="81"/>
  <c r="C339" i="81"/>
  <c r="G338" i="81"/>
  <c r="F338" i="81"/>
  <c r="E338" i="81"/>
  <c r="D338" i="81"/>
  <c r="C338" i="81"/>
  <c r="G337" i="81"/>
  <c r="F337" i="81"/>
  <c r="E337" i="81"/>
  <c r="D337" i="81"/>
  <c r="C337" i="81"/>
  <c r="G336" i="81"/>
  <c r="F336" i="81"/>
  <c r="E336" i="81"/>
  <c r="D336" i="81"/>
  <c r="C336" i="81"/>
  <c r="G335" i="81"/>
  <c r="F335" i="81"/>
  <c r="E335" i="81"/>
  <c r="D335" i="81"/>
  <c r="C335" i="81"/>
  <c r="G334" i="81"/>
  <c r="F334" i="81"/>
  <c r="E334" i="81"/>
  <c r="D334" i="81"/>
  <c r="C334" i="81"/>
  <c r="G333" i="81"/>
  <c r="F333" i="81"/>
  <c r="E333" i="81"/>
  <c r="D333" i="81"/>
  <c r="C333" i="81"/>
  <c r="G332" i="81"/>
  <c r="F332" i="81"/>
  <c r="E332" i="81"/>
  <c r="D332" i="81"/>
  <c r="C332" i="81"/>
  <c r="G331" i="81"/>
  <c r="F331" i="81"/>
  <c r="E331" i="81"/>
  <c r="D331" i="81"/>
  <c r="C331" i="81"/>
  <c r="G330" i="81"/>
  <c r="F330" i="81"/>
  <c r="E330" i="81"/>
  <c r="D330" i="81"/>
  <c r="C330" i="81"/>
  <c r="G329" i="81"/>
  <c r="F329" i="81"/>
  <c r="E329" i="81"/>
  <c r="D329" i="81"/>
  <c r="C329" i="81"/>
  <c r="G328" i="81"/>
  <c r="F328" i="81"/>
  <c r="E328" i="81"/>
  <c r="D328" i="81"/>
  <c r="C328" i="81"/>
  <c r="G327" i="81"/>
  <c r="F327" i="81"/>
  <c r="E327" i="81"/>
  <c r="D327" i="81"/>
  <c r="C327" i="81"/>
  <c r="G326" i="81"/>
  <c r="F326" i="81"/>
  <c r="E326" i="81"/>
  <c r="D326" i="81"/>
  <c r="C326" i="81"/>
  <c r="G325" i="81"/>
  <c r="F325" i="81"/>
  <c r="E325" i="81"/>
  <c r="D325" i="81"/>
  <c r="C325" i="81"/>
  <c r="G324" i="81"/>
  <c r="F324" i="81"/>
  <c r="E324" i="81"/>
  <c r="D324" i="81"/>
  <c r="C324" i="81"/>
  <c r="G323" i="81"/>
  <c r="F323" i="81"/>
  <c r="E323" i="81"/>
  <c r="D323" i="81"/>
  <c r="C323" i="81"/>
  <c r="G322" i="81"/>
  <c r="F322" i="81"/>
  <c r="E322" i="81"/>
  <c r="D322" i="81"/>
  <c r="C322" i="81"/>
  <c r="G321" i="81"/>
  <c r="F321" i="81"/>
  <c r="E321" i="81"/>
  <c r="D321" i="81"/>
  <c r="C321" i="81"/>
  <c r="G320" i="81"/>
  <c r="F320" i="81"/>
  <c r="E320" i="81"/>
  <c r="D320" i="81"/>
  <c r="C320" i="81"/>
  <c r="G319" i="81"/>
  <c r="F319" i="81"/>
  <c r="E319" i="81"/>
  <c r="D319" i="81"/>
  <c r="C319" i="81"/>
  <c r="G318" i="81"/>
  <c r="F318" i="81"/>
  <c r="E318" i="81"/>
  <c r="D318" i="81"/>
  <c r="C318" i="81"/>
  <c r="G317" i="81"/>
  <c r="F317" i="81"/>
  <c r="E317" i="81"/>
  <c r="D317" i="81"/>
  <c r="C317" i="81"/>
  <c r="G316" i="81"/>
  <c r="F316" i="81"/>
  <c r="E316" i="81"/>
  <c r="D316" i="81"/>
  <c r="C316" i="81"/>
  <c r="G315" i="81"/>
  <c r="F315" i="81"/>
  <c r="E315" i="81"/>
  <c r="D315" i="81"/>
  <c r="C315" i="81"/>
  <c r="G314" i="81"/>
  <c r="F314" i="81"/>
  <c r="E314" i="81"/>
  <c r="D314" i="81"/>
  <c r="C314" i="81"/>
  <c r="G313" i="81"/>
  <c r="F313" i="81"/>
  <c r="E313" i="81"/>
  <c r="D313" i="81"/>
  <c r="C313" i="81"/>
  <c r="G312" i="81"/>
  <c r="F312" i="81"/>
  <c r="E312" i="81"/>
  <c r="D312" i="81"/>
  <c r="C312" i="81"/>
  <c r="G311" i="81"/>
  <c r="F311" i="81"/>
  <c r="E311" i="81"/>
  <c r="D311" i="81"/>
  <c r="C311" i="81"/>
  <c r="G310" i="81"/>
  <c r="F310" i="81"/>
  <c r="E310" i="81"/>
  <c r="D310" i="81"/>
  <c r="C310" i="81"/>
  <c r="G309" i="81"/>
  <c r="F309" i="81"/>
  <c r="E309" i="81"/>
  <c r="D309" i="81"/>
  <c r="C309" i="81"/>
  <c r="G308" i="81"/>
  <c r="F308" i="81"/>
  <c r="E308" i="81"/>
  <c r="D308" i="81"/>
  <c r="C308" i="81"/>
  <c r="G307" i="81"/>
  <c r="F307" i="81"/>
  <c r="E307" i="81"/>
  <c r="D307" i="81"/>
  <c r="C307" i="81"/>
  <c r="G306" i="81"/>
  <c r="F306" i="81"/>
  <c r="E306" i="81"/>
  <c r="D306" i="81"/>
  <c r="C306" i="81"/>
  <c r="G305" i="81"/>
  <c r="F305" i="81"/>
  <c r="E305" i="81"/>
  <c r="D305" i="81"/>
  <c r="C305" i="81"/>
  <c r="G304" i="81"/>
  <c r="F304" i="81"/>
  <c r="E304" i="81"/>
  <c r="D304" i="81"/>
  <c r="C304" i="81"/>
  <c r="G303" i="81"/>
  <c r="F303" i="81"/>
  <c r="E303" i="81"/>
  <c r="D303" i="81"/>
  <c r="C303" i="81"/>
  <c r="G302" i="81"/>
  <c r="F302" i="81"/>
  <c r="E302" i="81"/>
  <c r="D302" i="81"/>
  <c r="C302" i="81"/>
  <c r="G301" i="81"/>
  <c r="F301" i="81"/>
  <c r="E301" i="81"/>
  <c r="D301" i="81"/>
  <c r="C301" i="81"/>
  <c r="G300" i="81"/>
  <c r="F300" i="81"/>
  <c r="E300" i="81"/>
  <c r="D300" i="81"/>
  <c r="C300" i="81"/>
  <c r="G299" i="81"/>
  <c r="F299" i="81"/>
  <c r="E299" i="81"/>
  <c r="D299" i="81"/>
  <c r="C299" i="81"/>
  <c r="G298" i="81"/>
  <c r="F298" i="81"/>
  <c r="E298" i="81"/>
  <c r="D298" i="81"/>
  <c r="C298" i="81"/>
  <c r="G297" i="81"/>
  <c r="F297" i="81"/>
  <c r="E297" i="81"/>
  <c r="D297" i="81"/>
  <c r="C297" i="81"/>
  <c r="G296" i="81"/>
  <c r="F296" i="81"/>
  <c r="E296" i="81"/>
  <c r="D296" i="81"/>
  <c r="C296" i="81"/>
  <c r="G295" i="81"/>
  <c r="F295" i="81"/>
  <c r="E295" i="81"/>
  <c r="D295" i="81"/>
  <c r="C295" i="81"/>
  <c r="G294" i="81"/>
  <c r="F294" i="81"/>
  <c r="E294" i="81"/>
  <c r="D294" i="81"/>
  <c r="C294" i="81"/>
  <c r="G293" i="81"/>
  <c r="F293" i="81"/>
  <c r="E293" i="81"/>
  <c r="D293" i="81"/>
  <c r="C293" i="81"/>
  <c r="G292" i="81"/>
  <c r="F292" i="81"/>
  <c r="E292" i="81"/>
  <c r="D292" i="81"/>
  <c r="C292" i="81"/>
  <c r="G291" i="81"/>
  <c r="F291" i="81"/>
  <c r="E291" i="81"/>
  <c r="D291" i="81"/>
  <c r="C291" i="81"/>
  <c r="G290" i="81"/>
  <c r="F290" i="81"/>
  <c r="E290" i="81"/>
  <c r="D290" i="81"/>
  <c r="C290" i="81"/>
  <c r="G289" i="81"/>
  <c r="F289" i="81"/>
  <c r="E289" i="81"/>
  <c r="D289" i="81"/>
  <c r="C289" i="81"/>
  <c r="G288" i="81"/>
  <c r="F288" i="81"/>
  <c r="E288" i="81"/>
  <c r="D288" i="81"/>
  <c r="C288" i="81"/>
  <c r="G287" i="81"/>
  <c r="F287" i="81"/>
  <c r="E287" i="81"/>
  <c r="D287" i="81"/>
  <c r="C287" i="81"/>
  <c r="G286" i="81"/>
  <c r="F286" i="81"/>
  <c r="E286" i="81"/>
  <c r="D286" i="81"/>
  <c r="C286" i="81"/>
  <c r="G285" i="81"/>
  <c r="F285" i="81"/>
  <c r="E285" i="81"/>
  <c r="D285" i="81"/>
  <c r="C285" i="81"/>
  <c r="G284" i="81"/>
  <c r="F284" i="81"/>
  <c r="E284" i="81"/>
  <c r="D284" i="81"/>
  <c r="C284" i="81"/>
  <c r="G283" i="81"/>
  <c r="F283" i="81"/>
  <c r="E283" i="81"/>
  <c r="D283" i="81"/>
  <c r="C283" i="81"/>
  <c r="G282" i="81"/>
  <c r="F282" i="81"/>
  <c r="E282" i="81"/>
  <c r="D282" i="81"/>
  <c r="C282" i="81"/>
  <c r="G281" i="81"/>
  <c r="F281" i="81"/>
  <c r="E281" i="81"/>
  <c r="D281" i="81"/>
  <c r="C281" i="81"/>
  <c r="G280" i="81"/>
  <c r="F280" i="81"/>
  <c r="E280" i="81"/>
  <c r="D280" i="81"/>
  <c r="C280" i="81"/>
  <c r="G279" i="81"/>
  <c r="F279" i="81"/>
  <c r="E279" i="81"/>
  <c r="D279" i="81"/>
  <c r="C279" i="81"/>
  <c r="G278" i="81"/>
  <c r="F278" i="81"/>
  <c r="E278" i="81"/>
  <c r="D278" i="81"/>
  <c r="C278" i="81"/>
  <c r="G277" i="81"/>
  <c r="F277" i="81"/>
  <c r="E277" i="81"/>
  <c r="D277" i="81"/>
  <c r="C277" i="81"/>
  <c r="G276" i="81"/>
  <c r="F276" i="81"/>
  <c r="E276" i="81"/>
  <c r="D276" i="81"/>
  <c r="C276" i="81"/>
  <c r="G275" i="81"/>
  <c r="F275" i="81"/>
  <c r="E275" i="81"/>
  <c r="D275" i="81"/>
  <c r="C275" i="81"/>
  <c r="G274" i="81"/>
  <c r="F274" i="81"/>
  <c r="E274" i="81"/>
  <c r="D274" i="81"/>
  <c r="C274" i="81"/>
  <c r="G273" i="81"/>
  <c r="F273" i="81"/>
  <c r="E273" i="81"/>
  <c r="D273" i="81"/>
  <c r="C273" i="81"/>
  <c r="G272" i="81"/>
  <c r="F272" i="81"/>
  <c r="E272" i="81"/>
  <c r="D272" i="81"/>
  <c r="C272" i="81"/>
  <c r="G271" i="81"/>
  <c r="F271" i="81"/>
  <c r="E271" i="81"/>
  <c r="D271" i="81"/>
  <c r="C271" i="81"/>
  <c r="G270" i="81"/>
  <c r="F270" i="81"/>
  <c r="E270" i="81"/>
  <c r="D270" i="81"/>
  <c r="C270" i="81"/>
  <c r="G269" i="81"/>
  <c r="F269" i="81"/>
  <c r="E269" i="81"/>
  <c r="D269" i="81"/>
  <c r="C269" i="81"/>
  <c r="G268" i="81"/>
  <c r="F268" i="81"/>
  <c r="E268" i="81"/>
  <c r="D268" i="81"/>
  <c r="C268" i="81"/>
  <c r="G267" i="81"/>
  <c r="F267" i="81"/>
  <c r="E267" i="81"/>
  <c r="D267" i="81"/>
  <c r="C267" i="81"/>
  <c r="G266" i="81"/>
  <c r="F266" i="81"/>
  <c r="E266" i="81"/>
  <c r="D266" i="81"/>
  <c r="C266" i="81"/>
  <c r="G265" i="81"/>
  <c r="F265" i="81"/>
  <c r="E265" i="81"/>
  <c r="D265" i="81"/>
  <c r="C265" i="81"/>
  <c r="G264" i="81"/>
  <c r="F264" i="81"/>
  <c r="E264" i="81"/>
  <c r="D264" i="81"/>
  <c r="C264" i="81"/>
  <c r="G263" i="81"/>
  <c r="F263" i="81"/>
  <c r="E263" i="81"/>
  <c r="D263" i="81"/>
  <c r="C263" i="81"/>
  <c r="G262" i="81"/>
  <c r="F262" i="81"/>
  <c r="E262" i="81"/>
  <c r="D262" i="81"/>
  <c r="C262" i="81"/>
  <c r="G261" i="81"/>
  <c r="F261" i="81"/>
  <c r="E261" i="81"/>
  <c r="D261" i="81"/>
  <c r="C261" i="81"/>
  <c r="G260" i="81"/>
  <c r="F260" i="81"/>
  <c r="E260" i="81"/>
  <c r="D260" i="81"/>
  <c r="C260" i="81"/>
  <c r="G259" i="81"/>
  <c r="F259" i="81"/>
  <c r="E259" i="81"/>
  <c r="D259" i="81"/>
  <c r="C259" i="81"/>
  <c r="G258" i="81"/>
  <c r="F258" i="81"/>
  <c r="E258" i="81"/>
  <c r="D258" i="81"/>
  <c r="C258" i="81"/>
  <c r="G257" i="81"/>
  <c r="F257" i="81"/>
  <c r="E257" i="81"/>
  <c r="D257" i="81"/>
  <c r="C257" i="81"/>
  <c r="G256" i="81"/>
  <c r="F256" i="81"/>
  <c r="E256" i="81"/>
  <c r="D256" i="81"/>
  <c r="C256" i="81"/>
  <c r="G255" i="81"/>
  <c r="F255" i="81"/>
  <c r="E255" i="81"/>
  <c r="D255" i="81"/>
  <c r="C255" i="81"/>
  <c r="G254" i="81"/>
  <c r="F254" i="81"/>
  <c r="E254" i="81"/>
  <c r="D254" i="81"/>
  <c r="C254" i="81"/>
  <c r="G253" i="81"/>
  <c r="F253" i="81"/>
  <c r="E253" i="81"/>
  <c r="D253" i="81"/>
  <c r="C253" i="81"/>
  <c r="G252" i="81"/>
  <c r="F252" i="81"/>
  <c r="E252" i="81"/>
  <c r="D252" i="81"/>
  <c r="C252" i="81"/>
  <c r="G251" i="81"/>
  <c r="F251" i="81"/>
  <c r="E251" i="81"/>
  <c r="D251" i="81"/>
  <c r="C251" i="81"/>
  <c r="G250" i="81"/>
  <c r="F250" i="81"/>
  <c r="E250" i="81"/>
  <c r="D250" i="81"/>
  <c r="C250" i="81"/>
  <c r="G249" i="81"/>
  <c r="F249" i="81"/>
  <c r="E249" i="81"/>
  <c r="D249" i="81"/>
  <c r="C249" i="81"/>
  <c r="G248" i="81"/>
  <c r="F248" i="81"/>
  <c r="E248" i="81"/>
  <c r="D248" i="81"/>
  <c r="C248" i="81"/>
  <c r="G247" i="81"/>
  <c r="F247" i="81"/>
  <c r="E247" i="81"/>
  <c r="D247" i="81"/>
  <c r="C247" i="81"/>
  <c r="G246" i="81"/>
  <c r="F246" i="81"/>
  <c r="E246" i="81"/>
  <c r="D246" i="81"/>
  <c r="C246" i="81"/>
  <c r="G245" i="81"/>
  <c r="F245" i="81"/>
  <c r="E245" i="81"/>
  <c r="D245" i="81"/>
  <c r="C245" i="81"/>
  <c r="G244" i="81"/>
  <c r="F244" i="81"/>
  <c r="E244" i="81"/>
  <c r="D244" i="81"/>
  <c r="C244" i="81"/>
  <c r="G243" i="81"/>
  <c r="F243" i="81"/>
  <c r="E243" i="81"/>
  <c r="D243" i="81"/>
  <c r="C243" i="81"/>
  <c r="G242" i="81"/>
  <c r="F242" i="81"/>
  <c r="E242" i="81"/>
  <c r="D242" i="81"/>
  <c r="C242" i="81"/>
  <c r="G241" i="81"/>
  <c r="F241" i="81"/>
  <c r="E241" i="81"/>
  <c r="D241" i="81"/>
  <c r="C241" i="81"/>
  <c r="G240" i="81"/>
  <c r="F240" i="81"/>
  <c r="E240" i="81"/>
  <c r="D240" i="81"/>
  <c r="C240" i="81"/>
  <c r="G239" i="81"/>
  <c r="F239" i="81"/>
  <c r="E239" i="81"/>
  <c r="D239" i="81"/>
  <c r="C239" i="81"/>
  <c r="G238" i="81"/>
  <c r="F238" i="81"/>
  <c r="E238" i="81"/>
  <c r="D238" i="81"/>
  <c r="C238" i="81"/>
  <c r="G237" i="81"/>
  <c r="F237" i="81"/>
  <c r="E237" i="81"/>
  <c r="D237" i="81"/>
  <c r="C237" i="81"/>
  <c r="G236" i="81"/>
  <c r="F236" i="81"/>
  <c r="E236" i="81"/>
  <c r="D236" i="81"/>
  <c r="C236" i="81"/>
  <c r="G235" i="81"/>
  <c r="F235" i="81"/>
  <c r="E235" i="81"/>
  <c r="D235" i="81"/>
  <c r="C235" i="81"/>
  <c r="G234" i="81"/>
  <c r="F234" i="81"/>
  <c r="E234" i="81"/>
  <c r="D234" i="81"/>
  <c r="C234" i="81"/>
  <c r="G233" i="81"/>
  <c r="F233" i="81"/>
  <c r="E233" i="81"/>
  <c r="D233" i="81"/>
  <c r="C233" i="81"/>
  <c r="G232" i="81"/>
  <c r="F232" i="81"/>
  <c r="E232" i="81"/>
  <c r="D232" i="81"/>
  <c r="C232" i="81"/>
  <c r="G231" i="81"/>
  <c r="F231" i="81"/>
  <c r="E231" i="81"/>
  <c r="D231" i="81"/>
  <c r="C231" i="81"/>
  <c r="G230" i="81"/>
  <c r="F230" i="81"/>
  <c r="E230" i="81"/>
  <c r="D230" i="81"/>
  <c r="C230" i="81"/>
  <c r="G229" i="81"/>
  <c r="F229" i="81"/>
  <c r="E229" i="81"/>
  <c r="D229" i="81"/>
  <c r="C229" i="81"/>
  <c r="G228" i="81"/>
  <c r="F228" i="81"/>
  <c r="E228" i="81"/>
  <c r="D228" i="81"/>
  <c r="C228" i="81"/>
  <c r="G227" i="81"/>
  <c r="F227" i="81"/>
  <c r="E227" i="81"/>
  <c r="D227" i="81"/>
  <c r="C227" i="81"/>
  <c r="G226" i="81"/>
  <c r="F226" i="81"/>
  <c r="E226" i="81"/>
  <c r="D226" i="81"/>
  <c r="C226" i="81"/>
  <c r="G225" i="81"/>
  <c r="F225" i="81"/>
  <c r="E225" i="81"/>
  <c r="D225" i="81"/>
  <c r="C225" i="81"/>
  <c r="G224" i="81"/>
  <c r="F224" i="81"/>
  <c r="E224" i="81"/>
  <c r="D224" i="81"/>
  <c r="C224" i="81"/>
  <c r="G223" i="81"/>
  <c r="F223" i="81"/>
  <c r="E223" i="81"/>
  <c r="D223" i="81"/>
  <c r="C223" i="81"/>
  <c r="G222" i="81"/>
  <c r="F222" i="81"/>
  <c r="E222" i="81"/>
  <c r="D222" i="81"/>
  <c r="C222" i="81"/>
  <c r="G221" i="81"/>
  <c r="F221" i="81"/>
  <c r="E221" i="81"/>
  <c r="D221" i="81"/>
  <c r="C221" i="81"/>
  <c r="G220" i="81"/>
  <c r="F220" i="81"/>
  <c r="E220" i="81"/>
  <c r="D220" i="81"/>
  <c r="C220" i="81"/>
  <c r="G219" i="81"/>
  <c r="F219" i="81"/>
  <c r="E219" i="81"/>
  <c r="D219" i="81"/>
  <c r="C219" i="81"/>
  <c r="G218" i="81"/>
  <c r="F218" i="81"/>
  <c r="E218" i="81"/>
  <c r="D218" i="81"/>
  <c r="C218" i="81"/>
  <c r="G217" i="81"/>
  <c r="F217" i="81"/>
  <c r="E217" i="81"/>
  <c r="D217" i="81"/>
  <c r="C217" i="81"/>
  <c r="G216" i="81"/>
  <c r="F216" i="81"/>
  <c r="E216" i="81"/>
  <c r="D216" i="81"/>
  <c r="C216" i="81"/>
  <c r="G215" i="81"/>
  <c r="F215" i="81"/>
  <c r="E215" i="81"/>
  <c r="D215" i="81"/>
  <c r="C215" i="81"/>
  <c r="G214" i="81"/>
  <c r="F214" i="81"/>
  <c r="E214" i="81"/>
  <c r="D214" i="81"/>
  <c r="C214" i="81"/>
  <c r="G213" i="81"/>
  <c r="F213" i="81"/>
  <c r="E213" i="81"/>
  <c r="D213" i="81"/>
  <c r="C213" i="81"/>
  <c r="G212" i="81"/>
  <c r="F212" i="81"/>
  <c r="E212" i="81"/>
  <c r="D212" i="81"/>
  <c r="C212" i="81"/>
  <c r="G211" i="81"/>
  <c r="F211" i="81"/>
  <c r="E211" i="81"/>
  <c r="D211" i="81"/>
  <c r="C211" i="81"/>
  <c r="G210" i="81"/>
  <c r="F210" i="81"/>
  <c r="E210" i="81"/>
  <c r="D210" i="81"/>
  <c r="C210" i="81"/>
  <c r="G209" i="81"/>
  <c r="F209" i="81"/>
  <c r="E209" i="81"/>
  <c r="D209" i="81"/>
  <c r="C209" i="81"/>
  <c r="G208" i="81"/>
  <c r="F208" i="81"/>
  <c r="E208" i="81"/>
  <c r="D208" i="81"/>
  <c r="C208" i="81"/>
  <c r="G207" i="81"/>
  <c r="F207" i="81"/>
  <c r="E207" i="81"/>
  <c r="D207" i="81"/>
  <c r="C207" i="81"/>
  <c r="G206" i="81"/>
  <c r="F206" i="81"/>
  <c r="E206" i="81"/>
  <c r="D206" i="81"/>
  <c r="C206" i="81"/>
  <c r="G205" i="81"/>
  <c r="F205" i="81"/>
  <c r="E205" i="81"/>
  <c r="D205" i="81"/>
  <c r="C205" i="81"/>
  <c r="G204" i="81"/>
  <c r="F204" i="81"/>
  <c r="E204" i="81"/>
  <c r="D204" i="81"/>
  <c r="C204" i="81"/>
  <c r="G203" i="81"/>
  <c r="F203" i="81"/>
  <c r="E203" i="81"/>
  <c r="D203" i="81"/>
  <c r="C203" i="81"/>
  <c r="G202" i="81"/>
  <c r="F202" i="81"/>
  <c r="E202" i="81"/>
  <c r="D202" i="81"/>
  <c r="C202" i="81"/>
  <c r="G201" i="81"/>
  <c r="F201" i="81"/>
  <c r="E201" i="81"/>
  <c r="D201" i="81"/>
  <c r="C201" i="81"/>
  <c r="G200" i="81"/>
  <c r="F200" i="81"/>
  <c r="E200" i="81"/>
  <c r="D200" i="81"/>
  <c r="C200" i="81"/>
  <c r="G199" i="81"/>
  <c r="F199" i="81"/>
  <c r="E199" i="81"/>
  <c r="D199" i="81"/>
  <c r="C199" i="81"/>
  <c r="G198" i="81"/>
  <c r="F198" i="81"/>
  <c r="E198" i="81"/>
  <c r="D198" i="81"/>
  <c r="C198" i="81"/>
  <c r="G197" i="81"/>
  <c r="F197" i="81"/>
  <c r="E197" i="81"/>
  <c r="D197" i="81"/>
  <c r="C197" i="81"/>
  <c r="G196" i="81"/>
  <c r="F196" i="81"/>
  <c r="E196" i="81"/>
  <c r="D196" i="81"/>
  <c r="C196" i="81"/>
  <c r="G195" i="81"/>
  <c r="F195" i="81"/>
  <c r="E195" i="81"/>
  <c r="D195" i="81"/>
  <c r="C195" i="81"/>
  <c r="G194" i="81"/>
  <c r="F194" i="81"/>
  <c r="E194" i="81"/>
  <c r="D194" i="81"/>
  <c r="C194" i="81"/>
  <c r="G193" i="81"/>
  <c r="F193" i="81"/>
  <c r="E193" i="81"/>
  <c r="D193" i="81"/>
  <c r="C193" i="81"/>
  <c r="G192" i="81"/>
  <c r="F192" i="81"/>
  <c r="E192" i="81"/>
  <c r="D192" i="81"/>
  <c r="C192" i="81"/>
  <c r="G191" i="81"/>
  <c r="F191" i="81"/>
  <c r="E191" i="81"/>
  <c r="D191" i="81"/>
  <c r="C191" i="81"/>
  <c r="G190" i="81"/>
  <c r="F190" i="81"/>
  <c r="E190" i="81"/>
  <c r="D190" i="81"/>
  <c r="C190" i="81"/>
  <c r="G189" i="81"/>
  <c r="F189" i="81"/>
  <c r="E189" i="81"/>
  <c r="D189" i="81"/>
  <c r="C189" i="81"/>
  <c r="G188" i="81"/>
  <c r="F188" i="81"/>
  <c r="E188" i="81"/>
  <c r="D188" i="81"/>
  <c r="C188" i="81"/>
  <c r="G187" i="81"/>
  <c r="F187" i="81"/>
  <c r="E187" i="81"/>
  <c r="D187" i="81"/>
  <c r="C187" i="81"/>
  <c r="G186" i="81"/>
  <c r="F186" i="81"/>
  <c r="E186" i="81"/>
  <c r="D186" i="81"/>
  <c r="C186" i="81"/>
  <c r="G185" i="81"/>
  <c r="F185" i="81"/>
  <c r="E185" i="81"/>
  <c r="D185" i="81"/>
  <c r="C185" i="81"/>
  <c r="G184" i="81"/>
  <c r="F184" i="81"/>
  <c r="E184" i="81"/>
  <c r="D184" i="81"/>
  <c r="C184" i="81"/>
  <c r="G183" i="81"/>
  <c r="F183" i="81"/>
  <c r="E183" i="81"/>
  <c r="D183" i="81"/>
  <c r="C183" i="81"/>
  <c r="G182" i="81"/>
  <c r="F182" i="81"/>
  <c r="E182" i="81"/>
  <c r="D182" i="81"/>
  <c r="C182" i="81"/>
  <c r="G181" i="81"/>
  <c r="F181" i="81"/>
  <c r="E181" i="81"/>
  <c r="D181" i="81"/>
  <c r="C181" i="81"/>
  <c r="G180" i="81"/>
  <c r="F180" i="81"/>
  <c r="E180" i="81"/>
  <c r="D180" i="81"/>
  <c r="C180" i="81"/>
  <c r="G179" i="81"/>
  <c r="F179" i="81"/>
  <c r="E179" i="81"/>
  <c r="D179" i="81"/>
  <c r="C179" i="81"/>
  <c r="G178" i="81"/>
  <c r="F178" i="81"/>
  <c r="E178" i="81"/>
  <c r="D178" i="81"/>
  <c r="C178" i="81"/>
  <c r="G177" i="81"/>
  <c r="F177" i="81"/>
  <c r="E177" i="81"/>
  <c r="D177" i="81"/>
  <c r="C177" i="81"/>
  <c r="G176" i="81"/>
  <c r="F176" i="81"/>
  <c r="E176" i="81"/>
  <c r="D176" i="81"/>
  <c r="C176" i="81"/>
  <c r="G175" i="81"/>
  <c r="F175" i="81"/>
  <c r="E175" i="81"/>
  <c r="D175" i="81"/>
  <c r="C175" i="81"/>
  <c r="G174" i="81"/>
  <c r="F174" i="81"/>
  <c r="E174" i="81"/>
  <c r="D174" i="81"/>
  <c r="C174" i="81"/>
  <c r="G173" i="81"/>
  <c r="F173" i="81"/>
  <c r="E173" i="81"/>
  <c r="D173" i="81"/>
  <c r="C173" i="81"/>
  <c r="G172" i="81"/>
  <c r="F172" i="81"/>
  <c r="E172" i="81"/>
  <c r="D172" i="81"/>
  <c r="C172" i="81"/>
  <c r="G171" i="81"/>
  <c r="F171" i="81"/>
  <c r="E171" i="81"/>
  <c r="D171" i="81"/>
  <c r="C171" i="81"/>
  <c r="G170" i="81"/>
  <c r="F170" i="81"/>
  <c r="E170" i="81"/>
  <c r="D170" i="81"/>
  <c r="C170" i="81"/>
  <c r="G169" i="81"/>
  <c r="F169" i="81"/>
  <c r="E169" i="81"/>
  <c r="D169" i="81"/>
  <c r="C169" i="81"/>
  <c r="G168" i="81"/>
  <c r="F168" i="81"/>
  <c r="E168" i="81"/>
  <c r="D168" i="81"/>
  <c r="C168" i="81"/>
  <c r="G167" i="81"/>
  <c r="F167" i="81"/>
  <c r="E167" i="81"/>
  <c r="D167" i="81"/>
  <c r="C167" i="81"/>
  <c r="G166" i="81"/>
  <c r="F166" i="81"/>
  <c r="E166" i="81"/>
  <c r="D166" i="81"/>
  <c r="C166" i="81"/>
  <c r="G165" i="81"/>
  <c r="F165" i="81"/>
  <c r="E165" i="81"/>
  <c r="D165" i="81"/>
  <c r="C165" i="81"/>
  <c r="G164" i="81"/>
  <c r="F164" i="81"/>
  <c r="E164" i="81"/>
  <c r="D164" i="81"/>
  <c r="C164" i="81"/>
  <c r="G163" i="81"/>
  <c r="F163" i="81"/>
  <c r="E163" i="81"/>
  <c r="D163" i="81"/>
  <c r="C163" i="81"/>
  <c r="G162" i="81"/>
  <c r="F162" i="81"/>
  <c r="E162" i="81"/>
  <c r="D162" i="81"/>
  <c r="C162" i="81"/>
  <c r="G161" i="81"/>
  <c r="F161" i="81"/>
  <c r="E161" i="81"/>
  <c r="D161" i="81"/>
  <c r="C161" i="81"/>
  <c r="G160" i="81"/>
  <c r="F160" i="81"/>
  <c r="E160" i="81"/>
  <c r="D160" i="81"/>
  <c r="C160" i="81"/>
  <c r="G159" i="81"/>
  <c r="F159" i="81"/>
  <c r="E159" i="81"/>
  <c r="D159" i="81"/>
  <c r="C159" i="81"/>
  <c r="G158" i="81"/>
  <c r="F158" i="81"/>
  <c r="E158" i="81"/>
  <c r="D158" i="81"/>
  <c r="C158" i="81"/>
  <c r="G157" i="81"/>
  <c r="F157" i="81"/>
  <c r="E157" i="81"/>
  <c r="D157" i="81"/>
  <c r="C157" i="81"/>
  <c r="G156" i="81"/>
  <c r="F156" i="81"/>
  <c r="E156" i="81"/>
  <c r="D156" i="81"/>
  <c r="C156" i="81"/>
  <c r="G155" i="81"/>
  <c r="F155" i="81"/>
  <c r="E155" i="81"/>
  <c r="D155" i="81"/>
  <c r="C155" i="81"/>
  <c r="G154" i="81"/>
  <c r="F154" i="81"/>
  <c r="E154" i="81"/>
  <c r="D154" i="81"/>
  <c r="C154" i="81"/>
  <c r="G153" i="81"/>
  <c r="F153" i="81"/>
  <c r="E153" i="81"/>
  <c r="D153" i="81"/>
  <c r="C153" i="81"/>
  <c r="G152" i="81"/>
  <c r="F152" i="81"/>
  <c r="E152" i="81"/>
  <c r="D152" i="81"/>
  <c r="C152" i="81"/>
  <c r="G151" i="81"/>
  <c r="F151" i="81"/>
  <c r="E151" i="81"/>
  <c r="D151" i="81"/>
  <c r="C151" i="81"/>
  <c r="G150" i="81"/>
  <c r="F150" i="81"/>
  <c r="E150" i="81"/>
  <c r="D150" i="81"/>
  <c r="C150" i="81"/>
  <c r="G149" i="81"/>
  <c r="F149" i="81"/>
  <c r="E149" i="81"/>
  <c r="D149" i="81"/>
  <c r="C149" i="81"/>
  <c r="G148" i="81"/>
  <c r="F148" i="81"/>
  <c r="E148" i="81"/>
  <c r="D148" i="81"/>
  <c r="C148" i="81"/>
  <c r="G147" i="81"/>
  <c r="F147" i="81"/>
  <c r="E147" i="81"/>
  <c r="D147" i="81"/>
  <c r="C147" i="81"/>
  <c r="G146" i="81"/>
  <c r="F146" i="81"/>
  <c r="E146" i="81"/>
  <c r="D146" i="81"/>
  <c r="C146" i="81"/>
  <c r="G145" i="81"/>
  <c r="F145" i="81"/>
  <c r="E145" i="81"/>
  <c r="D145" i="81"/>
  <c r="C145" i="81"/>
  <c r="G144" i="81"/>
  <c r="F144" i="81"/>
  <c r="E144" i="81"/>
  <c r="D144" i="81"/>
  <c r="C144" i="81"/>
  <c r="G143" i="81"/>
  <c r="F143" i="81"/>
  <c r="E143" i="81"/>
  <c r="D143" i="81"/>
  <c r="C143" i="81"/>
  <c r="G142" i="81"/>
  <c r="F142" i="81"/>
  <c r="E142" i="81"/>
  <c r="D142" i="81"/>
  <c r="C142" i="81"/>
  <c r="G141" i="81"/>
  <c r="F141" i="81"/>
  <c r="E141" i="81"/>
  <c r="D141" i="81"/>
  <c r="C141" i="81"/>
  <c r="G140" i="81"/>
  <c r="F140" i="81"/>
  <c r="E140" i="81"/>
  <c r="D140" i="81"/>
  <c r="C140" i="81"/>
  <c r="G139" i="81"/>
  <c r="F139" i="81"/>
  <c r="E139" i="81"/>
  <c r="D139" i="81"/>
  <c r="C139" i="81"/>
  <c r="G138" i="81"/>
  <c r="F138" i="81"/>
  <c r="E138" i="81"/>
  <c r="D138" i="81"/>
  <c r="C138" i="81"/>
  <c r="G137" i="81"/>
  <c r="F137" i="81"/>
  <c r="E137" i="81"/>
  <c r="D137" i="81"/>
  <c r="C137" i="81"/>
  <c r="G136" i="81"/>
  <c r="F136" i="81"/>
  <c r="E136" i="81"/>
  <c r="D136" i="81"/>
  <c r="C136" i="81"/>
  <c r="G135" i="81"/>
  <c r="F135" i="81"/>
  <c r="E135" i="81"/>
  <c r="D135" i="81"/>
  <c r="C135" i="81"/>
  <c r="G134" i="81"/>
  <c r="F134" i="81"/>
  <c r="E134" i="81"/>
  <c r="D134" i="81"/>
  <c r="C134" i="81"/>
  <c r="G133" i="81"/>
  <c r="F133" i="81"/>
  <c r="E133" i="81"/>
  <c r="D133" i="81"/>
  <c r="C133" i="81"/>
  <c r="G132" i="81"/>
  <c r="F132" i="81"/>
  <c r="E132" i="81"/>
  <c r="D132" i="81"/>
  <c r="C132" i="81"/>
  <c r="G131" i="81"/>
  <c r="F131" i="81"/>
  <c r="E131" i="81"/>
  <c r="D131" i="81"/>
  <c r="C131" i="81"/>
  <c r="G130" i="81"/>
  <c r="F130" i="81"/>
  <c r="E130" i="81"/>
  <c r="D130" i="81"/>
  <c r="C130" i="81"/>
  <c r="G129" i="81"/>
  <c r="F129" i="81"/>
  <c r="E129" i="81"/>
  <c r="D129" i="81"/>
  <c r="C129" i="81"/>
  <c r="G128" i="81"/>
  <c r="F128" i="81"/>
  <c r="E128" i="81"/>
  <c r="D128" i="81"/>
  <c r="C128" i="81"/>
  <c r="G127" i="81"/>
  <c r="F127" i="81"/>
  <c r="E127" i="81"/>
  <c r="D127" i="81"/>
  <c r="C127" i="81"/>
  <c r="G126" i="81"/>
  <c r="F126" i="81"/>
  <c r="E126" i="81"/>
  <c r="D126" i="81"/>
  <c r="C126" i="81"/>
  <c r="G125" i="81"/>
  <c r="F125" i="81"/>
  <c r="E125" i="81"/>
  <c r="D125" i="81"/>
  <c r="C125" i="81"/>
  <c r="G124" i="81"/>
  <c r="F124" i="81"/>
  <c r="E124" i="81"/>
  <c r="D124" i="81"/>
  <c r="C124" i="81"/>
  <c r="G123" i="81"/>
  <c r="F123" i="81"/>
  <c r="E123" i="81"/>
  <c r="D123" i="81"/>
  <c r="C123" i="81"/>
  <c r="G122" i="81"/>
  <c r="F122" i="81"/>
  <c r="E122" i="81"/>
  <c r="D122" i="81"/>
  <c r="C122" i="81"/>
  <c r="G121" i="81"/>
  <c r="F121" i="81"/>
  <c r="E121" i="81"/>
  <c r="D121" i="81"/>
  <c r="C121" i="81"/>
  <c r="G120" i="81"/>
  <c r="F120" i="81"/>
  <c r="E120" i="81"/>
  <c r="D120" i="81"/>
  <c r="C120" i="81"/>
  <c r="G119" i="81"/>
  <c r="F119" i="81"/>
  <c r="E119" i="81"/>
  <c r="D119" i="81"/>
  <c r="C119" i="81"/>
  <c r="G118" i="81"/>
  <c r="F118" i="81"/>
  <c r="E118" i="81"/>
  <c r="D118" i="81"/>
  <c r="C118" i="81"/>
  <c r="G117" i="81"/>
  <c r="F117" i="81"/>
  <c r="E117" i="81"/>
  <c r="D117" i="81"/>
  <c r="C117" i="81"/>
  <c r="G116" i="81"/>
  <c r="F116" i="81"/>
  <c r="E116" i="81"/>
  <c r="D116" i="81"/>
  <c r="C116" i="81"/>
  <c r="G115" i="81"/>
  <c r="F115" i="81"/>
  <c r="E115" i="81"/>
  <c r="D115" i="81"/>
  <c r="C115" i="81"/>
  <c r="G114" i="81"/>
  <c r="F114" i="81"/>
  <c r="E114" i="81"/>
  <c r="D114" i="81"/>
  <c r="C114" i="81"/>
  <c r="G113" i="81"/>
  <c r="F113" i="81"/>
  <c r="E113" i="81"/>
  <c r="D113" i="81"/>
  <c r="C113" i="81"/>
  <c r="G112" i="81"/>
  <c r="F112" i="81"/>
  <c r="E112" i="81"/>
  <c r="D112" i="81"/>
  <c r="C112" i="81"/>
  <c r="G111" i="81"/>
  <c r="F111" i="81"/>
  <c r="E111" i="81"/>
  <c r="D111" i="81"/>
  <c r="C111" i="81"/>
  <c r="G110" i="81"/>
  <c r="F110" i="81"/>
  <c r="E110" i="81"/>
  <c r="D110" i="81"/>
  <c r="C110" i="81"/>
  <c r="G109" i="81"/>
  <c r="F109" i="81"/>
  <c r="E109" i="81"/>
  <c r="D109" i="81"/>
  <c r="C109" i="81"/>
  <c r="G108" i="81"/>
  <c r="F108" i="81"/>
  <c r="E108" i="81"/>
  <c r="D108" i="81"/>
  <c r="C108" i="81"/>
  <c r="G107" i="81"/>
  <c r="F107" i="81"/>
  <c r="E107" i="81"/>
  <c r="D107" i="81"/>
  <c r="C107" i="81"/>
  <c r="G106" i="81"/>
  <c r="F106" i="81"/>
  <c r="E106" i="81"/>
  <c r="D106" i="81"/>
  <c r="C106" i="81"/>
  <c r="G105" i="81"/>
  <c r="F105" i="81"/>
  <c r="E105" i="81"/>
  <c r="D105" i="81"/>
  <c r="C105" i="81"/>
  <c r="G104" i="81"/>
  <c r="F104" i="81"/>
  <c r="E104" i="81"/>
  <c r="D104" i="81"/>
  <c r="C104" i="81"/>
  <c r="G103" i="81"/>
  <c r="F103" i="81"/>
  <c r="E103" i="81"/>
  <c r="D103" i="81"/>
  <c r="C103" i="81"/>
  <c r="G102" i="81"/>
  <c r="F102" i="81"/>
  <c r="E102" i="81"/>
  <c r="D102" i="81"/>
  <c r="C102" i="81"/>
  <c r="G101" i="81"/>
  <c r="F101" i="81"/>
  <c r="E101" i="81"/>
  <c r="D101" i="81"/>
  <c r="C101" i="81"/>
  <c r="G100" i="81"/>
  <c r="F100" i="81"/>
  <c r="E100" i="81"/>
  <c r="D100" i="81"/>
  <c r="C100" i="81"/>
  <c r="G99" i="81"/>
  <c r="F99" i="81"/>
  <c r="E99" i="81"/>
  <c r="D99" i="81"/>
  <c r="C99" i="81"/>
  <c r="G98" i="81"/>
  <c r="F98" i="81"/>
  <c r="E98" i="81"/>
  <c r="D98" i="81"/>
  <c r="C98" i="81"/>
  <c r="G97" i="81"/>
  <c r="F97" i="81"/>
  <c r="E97" i="81"/>
  <c r="D97" i="81"/>
  <c r="C97" i="81"/>
  <c r="G49" i="81"/>
  <c r="G51" i="81" s="1"/>
  <c r="N37" i="81"/>
  <c r="D16" i="81"/>
  <c r="D28" i="81" s="1"/>
  <c r="F15" i="81"/>
  <c r="F14" i="81"/>
  <c r="F13" i="81"/>
  <c r="F12" i="81"/>
  <c r="F11" i="81"/>
  <c r="H127" i="82" l="1"/>
  <c r="I127" i="82" s="1"/>
  <c r="H132" i="82"/>
  <c r="I132" i="82" s="1"/>
  <c r="H389" i="82"/>
  <c r="I389" i="82" s="1"/>
  <c r="H391" i="82"/>
  <c r="I391" i="82" s="1"/>
  <c r="H620" i="82"/>
  <c r="I620" i="82" s="1"/>
  <c r="H461" i="82"/>
  <c r="I461" i="82" s="1"/>
  <c r="H478" i="82"/>
  <c r="I478" i="82" s="1"/>
  <c r="H517" i="82"/>
  <c r="I517" i="82" s="1"/>
  <c r="H565" i="82"/>
  <c r="I565" i="82" s="1"/>
  <c r="H474" i="82"/>
  <c r="I474" i="82" s="1"/>
  <c r="H570" i="82"/>
  <c r="I570" i="82" s="1"/>
  <c r="H338" i="82"/>
  <c r="I338" i="82" s="1"/>
  <c r="H350" i="82"/>
  <c r="I350" i="82" s="1"/>
  <c r="H362" i="82"/>
  <c r="I362" i="82" s="1"/>
  <c r="H374" i="82"/>
  <c r="I374" i="82" s="1"/>
  <c r="H386" i="82"/>
  <c r="I386" i="82" s="1"/>
  <c r="H398" i="82"/>
  <c r="I398" i="82" s="1"/>
  <c r="H164" i="82"/>
  <c r="I164" i="82" s="1"/>
  <c r="H574" i="82"/>
  <c r="I574" i="82" s="1"/>
  <c r="H646" i="82"/>
  <c r="I646" i="82" s="1"/>
  <c r="H668" i="82"/>
  <c r="I668" i="82" s="1"/>
  <c r="H359" i="82"/>
  <c r="I359" i="82" s="1"/>
  <c r="H426" i="82"/>
  <c r="I426" i="82" s="1"/>
  <c r="H486" i="82"/>
  <c r="I486" i="82" s="1"/>
  <c r="H510" i="82"/>
  <c r="I510" i="82" s="1"/>
  <c r="H613" i="82"/>
  <c r="I613" i="82" s="1"/>
  <c r="H661" i="82"/>
  <c r="I661" i="82" s="1"/>
  <c r="H618" i="82"/>
  <c r="I618" i="82" s="1"/>
  <c r="H654" i="82"/>
  <c r="I654" i="82" s="1"/>
  <c r="H690" i="82"/>
  <c r="I690" i="82" s="1"/>
  <c r="H110" i="82"/>
  <c r="I110" i="82" s="1"/>
  <c r="H126" i="82"/>
  <c r="I126" i="82" s="1"/>
  <c r="H129" i="82"/>
  <c r="I129" i="82" s="1"/>
  <c r="H201" i="82"/>
  <c r="I201" i="82" s="1"/>
  <c r="H237" i="82"/>
  <c r="I237" i="82" s="1"/>
  <c r="H285" i="82"/>
  <c r="I285" i="82" s="1"/>
  <c r="H309" i="82"/>
  <c r="I309" i="82" s="1"/>
  <c r="H345" i="82"/>
  <c r="I345" i="82" s="1"/>
  <c r="H388" i="82"/>
  <c r="I388" i="82" s="1"/>
  <c r="H599" i="82"/>
  <c r="I599" i="82" s="1"/>
  <c r="H635" i="82"/>
  <c r="I635" i="82" s="1"/>
  <c r="H642" i="82"/>
  <c r="I642" i="82" s="1"/>
  <c r="H194" i="82"/>
  <c r="I194" i="82" s="1"/>
  <c r="H230" i="82"/>
  <c r="I230" i="82" s="1"/>
  <c r="H139" i="82"/>
  <c r="I139" i="82" s="1"/>
  <c r="H151" i="82"/>
  <c r="I151" i="82" s="1"/>
  <c r="H163" i="82"/>
  <c r="I163" i="82" s="1"/>
  <c r="H187" i="82"/>
  <c r="I187" i="82" s="1"/>
  <c r="H259" i="82"/>
  <c r="I259" i="82" s="1"/>
  <c r="H453" i="82"/>
  <c r="I453" i="82" s="1"/>
  <c r="H609" i="82"/>
  <c r="I609" i="82" s="1"/>
  <c r="H228" i="82"/>
  <c r="I228" i="82" s="1"/>
  <c r="H252" i="82"/>
  <c r="I252" i="82" s="1"/>
  <c r="H312" i="82"/>
  <c r="I312" i="82" s="1"/>
  <c r="H314" i="82"/>
  <c r="I314" i="82" s="1"/>
  <c r="H197" i="82"/>
  <c r="I197" i="82" s="1"/>
  <c r="H199" i="82"/>
  <c r="I199" i="82" s="1"/>
  <c r="H221" i="82"/>
  <c r="I221" i="82" s="1"/>
  <c r="H233" i="82"/>
  <c r="I233" i="82" s="1"/>
  <c r="H293" i="82"/>
  <c r="I293" i="82" s="1"/>
  <c r="H295" i="82"/>
  <c r="I295" i="82" s="1"/>
  <c r="H298" i="82"/>
  <c r="I298" i="82" s="1"/>
  <c r="H116" i="82"/>
  <c r="I116" i="82" s="1"/>
  <c r="H130" i="82"/>
  <c r="I130" i="82" s="1"/>
  <c r="H178" i="82"/>
  <c r="I178" i="82" s="1"/>
  <c r="H329" i="82"/>
  <c r="I329" i="82" s="1"/>
  <c r="H703" i="82"/>
  <c r="I703" i="82" s="1"/>
  <c r="H373" i="81"/>
  <c r="I373" i="81" s="1"/>
  <c r="H385" i="81"/>
  <c r="I385" i="81" s="1"/>
  <c r="H464" i="81"/>
  <c r="I464" i="81" s="1"/>
  <c r="H359" i="81"/>
  <c r="I359" i="81" s="1"/>
  <c r="H450" i="81"/>
  <c r="I450" i="81" s="1"/>
  <c r="H196" i="81"/>
  <c r="I196" i="81" s="1"/>
  <c r="H352" i="81"/>
  <c r="I352" i="81" s="1"/>
  <c r="H333" i="81"/>
  <c r="I333" i="81" s="1"/>
  <c r="H119" i="81"/>
  <c r="I119" i="81" s="1"/>
  <c r="H268" i="81"/>
  <c r="I268" i="81" s="1"/>
  <c r="H280" i="81"/>
  <c r="I280" i="81" s="1"/>
  <c r="H292" i="81"/>
  <c r="I292" i="81" s="1"/>
  <c r="H374" i="81"/>
  <c r="I374" i="81" s="1"/>
  <c r="H422" i="81"/>
  <c r="I422" i="81" s="1"/>
  <c r="H434" i="81"/>
  <c r="I434" i="81" s="1"/>
  <c r="H372" i="81"/>
  <c r="I372" i="81" s="1"/>
  <c r="H257" i="81"/>
  <c r="I257" i="81" s="1"/>
  <c r="H293" i="81"/>
  <c r="I293" i="81" s="1"/>
  <c r="H329" i="81"/>
  <c r="I329" i="81" s="1"/>
  <c r="H341" i="81"/>
  <c r="I341" i="81" s="1"/>
  <c r="H358" i="81"/>
  <c r="I358" i="81" s="1"/>
  <c r="H233" i="81"/>
  <c r="I233" i="81" s="1"/>
  <c r="H325" i="81"/>
  <c r="I325" i="81" s="1"/>
  <c r="H423" i="81"/>
  <c r="I423" i="81" s="1"/>
  <c r="H507" i="81"/>
  <c r="I507" i="81" s="1"/>
  <c r="H665" i="81"/>
  <c r="I665" i="81" s="1"/>
  <c r="H316" i="81"/>
  <c r="I316" i="81" s="1"/>
  <c r="H349" i="81"/>
  <c r="I349" i="81" s="1"/>
  <c r="H153" i="81"/>
  <c r="I153" i="81" s="1"/>
  <c r="H256" i="81"/>
  <c r="I256" i="81" s="1"/>
  <c r="H543" i="81"/>
  <c r="I543" i="81" s="1"/>
  <c r="H146" i="81"/>
  <c r="I146" i="81" s="1"/>
  <c r="H503" i="81"/>
  <c r="I503" i="81" s="1"/>
  <c r="H515" i="81"/>
  <c r="I515" i="81" s="1"/>
  <c r="H163" i="81"/>
  <c r="I163" i="81" s="1"/>
  <c r="H369" i="81"/>
  <c r="I369" i="81" s="1"/>
  <c r="H386" i="81"/>
  <c r="I386" i="81" s="1"/>
  <c r="H305" i="81"/>
  <c r="I305" i="81" s="1"/>
  <c r="H367" i="81"/>
  <c r="I367" i="81" s="1"/>
  <c r="H542" i="81"/>
  <c r="I542" i="81" s="1"/>
  <c r="H607" i="81"/>
  <c r="I607" i="81" s="1"/>
  <c r="H667" i="81"/>
  <c r="I667" i="81" s="1"/>
  <c r="H334" i="81"/>
  <c r="I334" i="81" s="1"/>
  <c r="H346" i="81"/>
  <c r="I346" i="81" s="1"/>
  <c r="H528" i="81"/>
  <c r="I528" i="81" s="1"/>
  <c r="H588" i="81"/>
  <c r="I588" i="81" s="1"/>
  <c r="H600" i="81"/>
  <c r="I600" i="81" s="1"/>
  <c r="H612" i="81"/>
  <c r="I612" i="81" s="1"/>
  <c r="H624" i="81"/>
  <c r="I624" i="81" s="1"/>
  <c r="H636" i="81"/>
  <c r="I636" i="81" s="1"/>
  <c r="H648" i="81"/>
  <c r="I648" i="81" s="1"/>
  <c r="H660" i="81"/>
  <c r="I660" i="81" s="1"/>
  <c r="H684" i="81"/>
  <c r="I684" i="81" s="1"/>
  <c r="H128" i="81"/>
  <c r="I128" i="81" s="1"/>
  <c r="H152" i="81"/>
  <c r="I152" i="81" s="1"/>
  <c r="H164" i="81"/>
  <c r="I164" i="81" s="1"/>
  <c r="H166" i="81"/>
  <c r="I166" i="81" s="1"/>
  <c r="H176" i="81"/>
  <c r="I176" i="81" s="1"/>
  <c r="H178" i="81"/>
  <c r="I178" i="81" s="1"/>
  <c r="H188" i="81"/>
  <c r="I188" i="81" s="1"/>
  <c r="H195" i="81"/>
  <c r="I195" i="81" s="1"/>
  <c r="H437" i="81"/>
  <c r="I437" i="81" s="1"/>
  <c r="H557" i="81"/>
  <c r="I557" i="81" s="1"/>
  <c r="H569" i="81"/>
  <c r="I569" i="81" s="1"/>
  <c r="H581" i="81"/>
  <c r="I581" i="81" s="1"/>
  <c r="H593" i="81"/>
  <c r="I593" i="81" s="1"/>
  <c r="H133" i="81"/>
  <c r="I133" i="81" s="1"/>
  <c r="H145" i="81"/>
  <c r="I145" i="81" s="1"/>
  <c r="H169" i="81"/>
  <c r="I169" i="81" s="1"/>
  <c r="H181" i="81"/>
  <c r="I181" i="81" s="1"/>
  <c r="H193" i="81"/>
  <c r="I193" i="81" s="1"/>
  <c r="H205" i="81"/>
  <c r="I205" i="81" s="1"/>
  <c r="H301" i="81"/>
  <c r="I301" i="81" s="1"/>
  <c r="H313" i="81"/>
  <c r="I313" i="81" s="1"/>
  <c r="H449" i="81"/>
  <c r="I449" i="81" s="1"/>
  <c r="H490" i="81"/>
  <c r="I490" i="81" s="1"/>
  <c r="H526" i="81"/>
  <c r="I526" i="81" s="1"/>
  <c r="H545" i="81"/>
  <c r="I545" i="81" s="1"/>
  <c r="F16" i="81"/>
  <c r="C85" i="81" s="1"/>
  <c r="H270" i="82"/>
  <c r="I270" i="82" s="1"/>
  <c r="H421" i="82"/>
  <c r="I421" i="82" s="1"/>
  <c r="H583" i="82"/>
  <c r="I583" i="82" s="1"/>
  <c r="H665" i="82"/>
  <c r="I665" i="82" s="1"/>
  <c r="H115" i="82"/>
  <c r="I115" i="82" s="1"/>
  <c r="H186" i="82"/>
  <c r="I186" i="82" s="1"/>
  <c r="H232" i="82"/>
  <c r="I232" i="82" s="1"/>
  <c r="H450" i="82"/>
  <c r="I450" i="82" s="1"/>
  <c r="H462" i="82"/>
  <c r="I462" i="82" s="1"/>
  <c r="H548" i="82"/>
  <c r="I548" i="82" s="1"/>
  <c r="H694" i="82"/>
  <c r="I694" i="82" s="1"/>
  <c r="H342" i="82"/>
  <c r="I342" i="82" s="1"/>
  <c r="H373" i="82"/>
  <c r="I373" i="82" s="1"/>
  <c r="H521" i="82"/>
  <c r="I521" i="82" s="1"/>
  <c r="H543" i="82"/>
  <c r="I543" i="82" s="1"/>
  <c r="H175" i="82"/>
  <c r="I175" i="82" s="1"/>
  <c r="H247" i="82"/>
  <c r="I247" i="82" s="1"/>
  <c r="H254" i="82"/>
  <c r="I254" i="82" s="1"/>
  <c r="H302" i="82"/>
  <c r="I302" i="82" s="1"/>
  <c r="H448" i="82"/>
  <c r="I448" i="82" s="1"/>
  <c r="H498" i="82"/>
  <c r="I498" i="82" s="1"/>
  <c r="H546" i="82"/>
  <c r="I546" i="82" s="1"/>
  <c r="H558" i="82"/>
  <c r="I558" i="82" s="1"/>
  <c r="H591" i="82"/>
  <c r="I591" i="82" s="1"/>
  <c r="H615" i="82"/>
  <c r="I615" i="82" s="1"/>
  <c r="H240" i="82"/>
  <c r="I240" i="82" s="1"/>
  <c r="H522" i="82"/>
  <c r="I522" i="82" s="1"/>
  <c r="H534" i="82"/>
  <c r="I534" i="82" s="1"/>
  <c r="H582" i="82"/>
  <c r="I582" i="82" s="1"/>
  <c r="H594" i="82"/>
  <c r="I594" i="82" s="1"/>
  <c r="H630" i="82"/>
  <c r="I630" i="82" s="1"/>
  <c r="H678" i="82"/>
  <c r="I678" i="82" s="1"/>
  <c r="H697" i="82"/>
  <c r="I697" i="82" s="1"/>
  <c r="H699" i="82"/>
  <c r="I699" i="82" s="1"/>
  <c r="H264" i="82"/>
  <c r="I264" i="82" s="1"/>
  <c r="H419" i="82"/>
  <c r="I419" i="82" s="1"/>
  <c r="H458" i="82"/>
  <c r="I458" i="82" s="1"/>
  <c r="H606" i="82"/>
  <c r="I606" i="82" s="1"/>
  <c r="H666" i="82"/>
  <c r="I666" i="82" s="1"/>
  <c r="H702" i="82"/>
  <c r="I702" i="82" s="1"/>
  <c r="H180" i="82"/>
  <c r="I180" i="82" s="1"/>
  <c r="H269" i="82"/>
  <c r="I269" i="82" s="1"/>
  <c r="H451" i="82"/>
  <c r="I451" i="82" s="1"/>
  <c r="H463" i="82"/>
  <c r="I463" i="82" s="1"/>
  <c r="H188" i="82"/>
  <c r="I188" i="82" s="1"/>
  <c r="H456" i="82"/>
  <c r="I456" i="82" s="1"/>
  <c r="H501" i="82"/>
  <c r="I501" i="82" s="1"/>
  <c r="H518" i="82"/>
  <c r="I518" i="82" s="1"/>
  <c r="H537" i="82"/>
  <c r="I537" i="82" s="1"/>
  <c r="H157" i="82"/>
  <c r="I157" i="82" s="1"/>
  <c r="H181" i="82"/>
  <c r="I181" i="82" s="1"/>
  <c r="H279" i="82"/>
  <c r="I279" i="82" s="1"/>
  <c r="H303" i="82"/>
  <c r="I303" i="82" s="1"/>
  <c r="H485" i="82"/>
  <c r="I485" i="82" s="1"/>
  <c r="H499" i="82"/>
  <c r="I499" i="82" s="1"/>
  <c r="H511" i="82"/>
  <c r="I511" i="82" s="1"/>
  <c r="H559" i="82"/>
  <c r="I559" i="82" s="1"/>
  <c r="H705" i="82"/>
  <c r="I705" i="82" s="1"/>
  <c r="H222" i="82"/>
  <c r="I222" i="82" s="1"/>
  <c r="H255" i="82"/>
  <c r="I255" i="82" s="1"/>
  <c r="H257" i="82"/>
  <c r="I257" i="82" s="1"/>
  <c r="H284" i="82"/>
  <c r="I284" i="82" s="1"/>
  <c r="H344" i="82"/>
  <c r="I344" i="82" s="1"/>
  <c r="H368" i="82"/>
  <c r="I368" i="82" s="1"/>
  <c r="H442" i="82"/>
  <c r="I442" i="82" s="1"/>
  <c r="H473" i="82"/>
  <c r="I473" i="82" s="1"/>
  <c r="H552" i="82"/>
  <c r="I552" i="82" s="1"/>
  <c r="H604" i="82"/>
  <c r="I604" i="82" s="1"/>
  <c r="H652" i="82"/>
  <c r="I652" i="82" s="1"/>
  <c r="H679" i="82"/>
  <c r="I679" i="82" s="1"/>
  <c r="H124" i="82"/>
  <c r="I124" i="82" s="1"/>
  <c r="H361" i="82"/>
  <c r="I361" i="82" s="1"/>
  <c r="H385" i="82"/>
  <c r="I385" i="82" s="1"/>
  <c r="H397" i="82"/>
  <c r="I397" i="82" s="1"/>
  <c r="H497" i="82"/>
  <c r="I497" i="82" s="1"/>
  <c r="H588" i="82"/>
  <c r="I588" i="82" s="1"/>
  <c r="H672" i="82"/>
  <c r="I672" i="82" s="1"/>
  <c r="H145" i="82"/>
  <c r="I145" i="82" s="1"/>
  <c r="H152" i="82"/>
  <c r="I152" i="82" s="1"/>
  <c r="H166" i="82"/>
  <c r="I166" i="82" s="1"/>
  <c r="H168" i="82"/>
  <c r="I168" i="82" s="1"/>
  <c r="H211" i="82"/>
  <c r="I211" i="82" s="1"/>
  <c r="H225" i="82"/>
  <c r="I225" i="82" s="1"/>
  <c r="H274" i="82"/>
  <c r="I274" i="82" s="1"/>
  <c r="H316" i="82"/>
  <c r="I316" i="82" s="1"/>
  <c r="H326" i="82"/>
  <c r="I326" i="82" s="1"/>
  <c r="H330" i="82"/>
  <c r="I330" i="82" s="1"/>
  <c r="H333" i="82"/>
  <c r="I333" i="82" s="1"/>
  <c r="H356" i="82"/>
  <c r="I356" i="82" s="1"/>
  <c r="H432" i="82"/>
  <c r="I432" i="82" s="1"/>
  <c r="H467" i="82"/>
  <c r="I467" i="82" s="1"/>
  <c r="H476" i="82"/>
  <c r="I476" i="82" s="1"/>
  <c r="H492" i="82"/>
  <c r="I492" i="82" s="1"/>
  <c r="H562" i="82"/>
  <c r="I562" i="82" s="1"/>
  <c r="H623" i="82"/>
  <c r="I623" i="82" s="1"/>
  <c r="H649" i="82"/>
  <c r="I649" i="82" s="1"/>
  <c r="H651" i="82"/>
  <c r="I651" i="82" s="1"/>
  <c r="H656" i="82"/>
  <c r="I656" i="82" s="1"/>
  <c r="H682" i="82"/>
  <c r="I682" i="82" s="1"/>
  <c r="H691" i="82"/>
  <c r="I691" i="82" s="1"/>
  <c r="H701" i="82"/>
  <c r="I701" i="82" s="1"/>
  <c r="H114" i="82"/>
  <c r="I114" i="82" s="1"/>
  <c r="H117" i="82"/>
  <c r="I117" i="82" s="1"/>
  <c r="H119" i="82"/>
  <c r="I119" i="82" s="1"/>
  <c r="H169" i="82"/>
  <c r="I169" i="82" s="1"/>
  <c r="H176" i="82"/>
  <c r="I176" i="82" s="1"/>
  <c r="H190" i="82"/>
  <c r="I190" i="82" s="1"/>
  <c r="H192" i="82"/>
  <c r="I192" i="82" s="1"/>
  <c r="H209" i="82"/>
  <c r="I209" i="82" s="1"/>
  <c r="H218" i="82"/>
  <c r="I218" i="82" s="1"/>
  <c r="H242" i="82"/>
  <c r="I242" i="82" s="1"/>
  <c r="H244" i="82"/>
  <c r="I244" i="82" s="1"/>
  <c r="H261" i="82"/>
  <c r="I261" i="82" s="1"/>
  <c r="H277" i="82"/>
  <c r="I277" i="82" s="1"/>
  <c r="H291" i="82"/>
  <c r="I291" i="82" s="1"/>
  <c r="H305" i="82"/>
  <c r="I305" i="82" s="1"/>
  <c r="H349" i="82"/>
  <c r="I349" i="82" s="1"/>
  <c r="H363" i="82"/>
  <c r="I363" i="82" s="1"/>
  <c r="H365" i="82"/>
  <c r="I365" i="82" s="1"/>
  <c r="H367" i="82"/>
  <c r="I367" i="82" s="1"/>
  <c r="H384" i="82"/>
  <c r="I384" i="82" s="1"/>
  <c r="H444" i="82"/>
  <c r="I444" i="82" s="1"/>
  <c r="H449" i="82"/>
  <c r="I449" i="82" s="1"/>
  <c r="H513" i="82"/>
  <c r="I513" i="82" s="1"/>
  <c r="H515" i="82"/>
  <c r="I515" i="82" s="1"/>
  <c r="H541" i="82"/>
  <c r="I541" i="82" s="1"/>
  <c r="H553" i="82"/>
  <c r="I553" i="82" s="1"/>
  <c r="H555" i="82"/>
  <c r="I555" i="82" s="1"/>
  <c r="H560" i="82"/>
  <c r="I560" i="82" s="1"/>
  <c r="H593" i="82"/>
  <c r="I593" i="82" s="1"/>
  <c r="H600" i="82"/>
  <c r="I600" i="82" s="1"/>
  <c r="H621" i="82"/>
  <c r="I621" i="82" s="1"/>
  <c r="H647" i="82"/>
  <c r="I647" i="82" s="1"/>
  <c r="H673" i="82"/>
  <c r="I673" i="82" s="1"/>
  <c r="H675" i="82"/>
  <c r="I675" i="82" s="1"/>
  <c r="H680" i="82"/>
  <c r="I680" i="82" s="1"/>
  <c r="H706" i="82"/>
  <c r="I706" i="82" s="1"/>
  <c r="H131" i="82"/>
  <c r="I131" i="82" s="1"/>
  <c r="H204" i="82"/>
  <c r="I204" i="82" s="1"/>
  <c r="H206" i="82"/>
  <c r="I206" i="82" s="1"/>
  <c r="H239" i="82"/>
  <c r="I239" i="82" s="1"/>
  <c r="H251" i="82"/>
  <c r="I251" i="82" s="1"/>
  <c r="H256" i="82"/>
  <c r="I256" i="82" s="1"/>
  <c r="H296" i="82"/>
  <c r="I296" i="82" s="1"/>
  <c r="H390" i="82"/>
  <c r="I390" i="82" s="1"/>
  <c r="H425" i="82"/>
  <c r="I425" i="82" s="1"/>
  <c r="H479" i="82"/>
  <c r="I479" i="82" s="1"/>
  <c r="H504" i="82"/>
  <c r="I504" i="82" s="1"/>
  <c r="H567" i="82"/>
  <c r="I567" i="82" s="1"/>
  <c r="H572" i="82"/>
  <c r="I572" i="82" s="1"/>
  <c r="H586" i="82"/>
  <c r="I586" i="82" s="1"/>
  <c r="H595" i="82"/>
  <c r="I595" i="82" s="1"/>
  <c r="H607" i="82"/>
  <c r="I607" i="82" s="1"/>
  <c r="H616" i="82"/>
  <c r="I616" i="82" s="1"/>
  <c r="H633" i="82"/>
  <c r="I633" i="82" s="1"/>
  <c r="H659" i="82"/>
  <c r="I659" i="82" s="1"/>
  <c r="H685" i="82"/>
  <c r="I685" i="82" s="1"/>
  <c r="H687" i="82"/>
  <c r="I687" i="82" s="1"/>
  <c r="H692" i="82"/>
  <c r="I692" i="82" s="1"/>
  <c r="H134" i="82"/>
  <c r="I134" i="82" s="1"/>
  <c r="H138" i="82"/>
  <c r="I138" i="82" s="1"/>
  <c r="H141" i="82"/>
  <c r="I141" i="82" s="1"/>
  <c r="H143" i="82"/>
  <c r="I143" i="82" s="1"/>
  <c r="H193" i="82"/>
  <c r="I193" i="82" s="1"/>
  <c r="H223" i="82"/>
  <c r="I223" i="82" s="1"/>
  <c r="H263" i="82"/>
  <c r="I263" i="82" s="1"/>
  <c r="H266" i="82"/>
  <c r="I266" i="82" s="1"/>
  <c r="H268" i="82"/>
  <c r="I268" i="82" s="1"/>
  <c r="H315" i="82"/>
  <c r="I315" i="82" s="1"/>
  <c r="H317" i="82"/>
  <c r="I317" i="82" s="1"/>
  <c r="H340" i="82"/>
  <c r="I340" i="82" s="1"/>
  <c r="H375" i="82"/>
  <c r="I375" i="82" s="1"/>
  <c r="H437" i="82"/>
  <c r="I437" i="82" s="1"/>
  <c r="H440" i="82"/>
  <c r="I440" i="82" s="1"/>
  <c r="H488" i="82"/>
  <c r="I488" i="82" s="1"/>
  <c r="H490" i="82"/>
  <c r="I490" i="82" s="1"/>
  <c r="H516" i="82"/>
  <c r="I516" i="82" s="1"/>
  <c r="H523" i="82"/>
  <c r="I523" i="82" s="1"/>
  <c r="H525" i="82"/>
  <c r="I525" i="82" s="1"/>
  <c r="H527" i="82"/>
  <c r="I527" i="82" s="1"/>
  <c r="H544" i="82"/>
  <c r="I544" i="82" s="1"/>
  <c r="H551" i="82"/>
  <c r="I551" i="82" s="1"/>
  <c r="H577" i="82"/>
  <c r="I577" i="82" s="1"/>
  <c r="H579" i="82"/>
  <c r="I579" i="82" s="1"/>
  <c r="H598" i="82"/>
  <c r="I598" i="82" s="1"/>
  <c r="H612" i="82"/>
  <c r="I612" i="82" s="1"/>
  <c r="H628" i="82"/>
  <c r="I628" i="82" s="1"/>
  <c r="H638" i="82"/>
  <c r="I638" i="82" s="1"/>
  <c r="H645" i="82"/>
  <c r="I645" i="82" s="1"/>
  <c r="H664" i="82"/>
  <c r="I664" i="82" s="1"/>
  <c r="H671" i="82"/>
  <c r="I671" i="82" s="1"/>
  <c r="H704" i="82"/>
  <c r="I704" i="82" s="1"/>
  <c r="H146" i="82"/>
  <c r="I146" i="82" s="1"/>
  <c r="H150" i="82"/>
  <c r="I150" i="82" s="1"/>
  <c r="H153" i="82"/>
  <c r="I153" i="82" s="1"/>
  <c r="H155" i="82"/>
  <c r="I155" i="82" s="1"/>
  <c r="H207" i="82"/>
  <c r="I207" i="82" s="1"/>
  <c r="H319" i="82"/>
  <c r="I319" i="82" s="1"/>
  <c r="H327" i="82"/>
  <c r="I327" i="82" s="1"/>
  <c r="H348" i="82"/>
  <c r="I348" i="82" s="1"/>
  <c r="H352" i="82"/>
  <c r="I352" i="82" s="1"/>
  <c r="H354" i="82"/>
  <c r="I354" i="82" s="1"/>
  <c r="H377" i="82"/>
  <c r="I377" i="82" s="1"/>
  <c r="H379" i="82"/>
  <c r="I379" i="82" s="1"/>
  <c r="H428" i="82"/>
  <c r="I428" i="82" s="1"/>
  <c r="H430" i="82"/>
  <c r="I430" i="82" s="1"/>
  <c r="H433" i="82"/>
  <c r="I433" i="82" s="1"/>
  <c r="H468" i="82"/>
  <c r="I468" i="82" s="1"/>
  <c r="H542" i="82"/>
  <c r="I542" i="82" s="1"/>
  <c r="H556" i="82"/>
  <c r="I556" i="82" s="1"/>
  <c r="H563" i="82"/>
  <c r="I563" i="82" s="1"/>
  <c r="H584" i="82"/>
  <c r="I584" i="82" s="1"/>
  <c r="H617" i="82"/>
  <c r="I617" i="82" s="1"/>
  <c r="H619" i="82"/>
  <c r="I619" i="82" s="1"/>
  <c r="H624" i="82"/>
  <c r="I624" i="82" s="1"/>
  <c r="H640" i="82"/>
  <c r="I640" i="82" s="1"/>
  <c r="H657" i="82"/>
  <c r="I657" i="82" s="1"/>
  <c r="H676" i="82"/>
  <c r="I676" i="82" s="1"/>
  <c r="H683" i="82"/>
  <c r="I683" i="82" s="1"/>
  <c r="H158" i="82"/>
  <c r="I158" i="82" s="1"/>
  <c r="H162" i="82"/>
  <c r="I162" i="82" s="1"/>
  <c r="H165" i="82"/>
  <c r="I165" i="82" s="1"/>
  <c r="H167" i="82"/>
  <c r="I167" i="82" s="1"/>
  <c r="H198" i="82"/>
  <c r="I198" i="82" s="1"/>
  <c r="H205" i="82"/>
  <c r="I205" i="82" s="1"/>
  <c r="H214" i="82"/>
  <c r="I214" i="82" s="1"/>
  <c r="H301" i="82"/>
  <c r="I301" i="82" s="1"/>
  <c r="H320" i="82"/>
  <c r="I320" i="82" s="1"/>
  <c r="H331" i="82"/>
  <c r="I331" i="82" s="1"/>
  <c r="H380" i="82"/>
  <c r="I380" i="82" s="1"/>
  <c r="H396" i="82"/>
  <c r="I396" i="82" s="1"/>
  <c r="H438" i="82"/>
  <c r="I438" i="82" s="1"/>
  <c r="H445" i="82"/>
  <c r="I445" i="82" s="1"/>
  <c r="H475" i="82"/>
  <c r="I475" i="82" s="1"/>
  <c r="H477" i="82"/>
  <c r="I477" i="82" s="1"/>
  <c r="H528" i="82"/>
  <c r="I528" i="82" s="1"/>
  <c r="H535" i="82"/>
  <c r="I535" i="82" s="1"/>
  <c r="H549" i="82"/>
  <c r="I549" i="82" s="1"/>
  <c r="H575" i="82"/>
  <c r="I575" i="82" s="1"/>
  <c r="H589" i="82"/>
  <c r="I589" i="82" s="1"/>
  <c r="H596" i="82"/>
  <c r="I596" i="82" s="1"/>
  <c r="H610" i="82"/>
  <c r="I610" i="82" s="1"/>
  <c r="H629" i="82"/>
  <c r="I629" i="82" s="1"/>
  <c r="H631" i="82"/>
  <c r="I631" i="82" s="1"/>
  <c r="H636" i="82"/>
  <c r="I636" i="82" s="1"/>
  <c r="H662" i="82"/>
  <c r="I662" i="82" s="1"/>
  <c r="H669" i="82"/>
  <c r="I669" i="82" s="1"/>
  <c r="H688" i="82"/>
  <c r="I688" i="82" s="1"/>
  <c r="H695" i="82"/>
  <c r="I695" i="82" s="1"/>
  <c r="H170" i="82"/>
  <c r="I170" i="82" s="1"/>
  <c r="H174" i="82"/>
  <c r="I174" i="82" s="1"/>
  <c r="H177" i="82"/>
  <c r="I177" i="82" s="1"/>
  <c r="H179" i="82"/>
  <c r="I179" i="82" s="1"/>
  <c r="H203" i="82"/>
  <c r="I203" i="82" s="1"/>
  <c r="H210" i="82"/>
  <c r="I210" i="82" s="1"/>
  <c r="H280" i="82"/>
  <c r="I280" i="82" s="1"/>
  <c r="H332" i="82"/>
  <c r="I332" i="82" s="1"/>
  <c r="H339" i="82"/>
  <c r="I339" i="82" s="1"/>
  <c r="H341" i="82"/>
  <c r="I341" i="82" s="1"/>
  <c r="H491" i="82"/>
  <c r="I491" i="82" s="1"/>
  <c r="H500" i="82"/>
  <c r="I500" i="82" s="1"/>
  <c r="H502" i="82"/>
  <c r="I502" i="82" s="1"/>
  <c r="H540" i="82"/>
  <c r="I540" i="82" s="1"/>
  <c r="H561" i="82"/>
  <c r="I561" i="82" s="1"/>
  <c r="H601" i="82"/>
  <c r="I601" i="82" s="1"/>
  <c r="H603" i="82"/>
  <c r="I603" i="82" s="1"/>
  <c r="H622" i="82"/>
  <c r="I622" i="82" s="1"/>
  <c r="H641" i="82"/>
  <c r="I641" i="82" s="1"/>
  <c r="H643" i="82"/>
  <c r="I643" i="82" s="1"/>
  <c r="H648" i="82"/>
  <c r="I648" i="82" s="1"/>
  <c r="H655" i="82"/>
  <c r="I655" i="82" s="1"/>
  <c r="H681" i="82"/>
  <c r="I681" i="82" s="1"/>
  <c r="H700" i="82"/>
  <c r="I700" i="82" s="1"/>
  <c r="H707" i="82"/>
  <c r="I707" i="82" s="1"/>
  <c r="F16" i="82"/>
  <c r="C97" i="82" s="1"/>
  <c r="H118" i="82"/>
  <c r="I118" i="82" s="1"/>
  <c r="H120" i="82"/>
  <c r="I120" i="82" s="1"/>
  <c r="H182" i="82"/>
  <c r="I182" i="82" s="1"/>
  <c r="H189" i="82"/>
  <c r="I189" i="82" s="1"/>
  <c r="H191" i="82"/>
  <c r="I191" i="82" s="1"/>
  <c r="H215" i="82"/>
  <c r="I215" i="82" s="1"/>
  <c r="H229" i="82"/>
  <c r="I229" i="82" s="1"/>
  <c r="H243" i="82"/>
  <c r="I243" i="82" s="1"/>
  <c r="H245" i="82"/>
  <c r="I245" i="82" s="1"/>
  <c r="H294" i="82"/>
  <c r="I294" i="82" s="1"/>
  <c r="H297" i="82"/>
  <c r="I297" i="82" s="1"/>
  <c r="H306" i="82"/>
  <c r="I306" i="82" s="1"/>
  <c r="H308" i="82"/>
  <c r="I308" i="82" s="1"/>
  <c r="H337" i="82"/>
  <c r="I337" i="82" s="1"/>
  <c r="H343" i="82"/>
  <c r="I343" i="82" s="1"/>
  <c r="H364" i="82"/>
  <c r="I364" i="82" s="1"/>
  <c r="H366" i="82"/>
  <c r="I366" i="82" s="1"/>
  <c r="H387" i="82"/>
  <c r="I387" i="82" s="1"/>
  <c r="H436" i="82"/>
  <c r="I436" i="82" s="1"/>
  <c r="H454" i="82"/>
  <c r="I454" i="82" s="1"/>
  <c r="H457" i="82"/>
  <c r="I457" i="82" s="1"/>
  <c r="H480" i="82"/>
  <c r="I480" i="82" s="1"/>
  <c r="H505" i="82"/>
  <c r="I505" i="82" s="1"/>
  <c r="H509" i="82"/>
  <c r="I509" i="82" s="1"/>
  <c r="H512" i="82"/>
  <c r="I512" i="82" s="1"/>
  <c r="H514" i="82"/>
  <c r="I514" i="82" s="1"/>
  <c r="H573" i="82"/>
  <c r="I573" i="82" s="1"/>
  <c r="H587" i="82"/>
  <c r="I587" i="82" s="1"/>
  <c r="H608" i="82"/>
  <c r="I608" i="82" s="1"/>
  <c r="H634" i="82"/>
  <c r="I634" i="82" s="1"/>
  <c r="H653" i="82"/>
  <c r="I653" i="82" s="1"/>
  <c r="H660" i="82"/>
  <c r="I660" i="82" s="1"/>
  <c r="H667" i="82"/>
  <c r="I667" i="82" s="1"/>
  <c r="H686" i="82"/>
  <c r="I686" i="82" s="1"/>
  <c r="H693" i="82"/>
  <c r="I693" i="82" s="1"/>
  <c r="H121" i="82"/>
  <c r="I121" i="82" s="1"/>
  <c r="H128" i="82"/>
  <c r="I128" i="82" s="1"/>
  <c r="H142" i="82"/>
  <c r="I142" i="82" s="1"/>
  <c r="H144" i="82"/>
  <c r="I144" i="82" s="1"/>
  <c r="H253" i="82"/>
  <c r="I253" i="82" s="1"/>
  <c r="H262" i="82"/>
  <c r="I262" i="82" s="1"/>
  <c r="H267" i="82"/>
  <c r="I267" i="82" s="1"/>
  <c r="H351" i="82"/>
  <c r="I351" i="82" s="1"/>
  <c r="H392" i="82"/>
  <c r="I392" i="82" s="1"/>
  <c r="H420" i="82"/>
  <c r="I420" i="82" s="1"/>
  <c r="H427" i="82"/>
  <c r="I427" i="82" s="1"/>
  <c r="H466" i="82"/>
  <c r="I466" i="82" s="1"/>
  <c r="H487" i="82"/>
  <c r="I487" i="82" s="1"/>
  <c r="H489" i="82"/>
  <c r="I489" i="82" s="1"/>
  <c r="H503" i="82"/>
  <c r="I503" i="82" s="1"/>
  <c r="H524" i="82"/>
  <c r="I524" i="82" s="1"/>
  <c r="H526" i="82"/>
  <c r="I526" i="82" s="1"/>
  <c r="H547" i="82"/>
  <c r="I547" i="82" s="1"/>
  <c r="H557" i="82"/>
  <c r="I557" i="82" s="1"/>
  <c r="H564" i="82"/>
  <c r="I564" i="82" s="1"/>
  <c r="H571" i="82"/>
  <c r="I571" i="82" s="1"/>
  <c r="H585" i="82"/>
  <c r="I585" i="82" s="1"/>
  <c r="H625" i="82"/>
  <c r="I625" i="82" s="1"/>
  <c r="H627" i="82"/>
  <c r="I627" i="82" s="1"/>
  <c r="H632" i="82"/>
  <c r="I632" i="82" s="1"/>
  <c r="H658" i="82"/>
  <c r="I658" i="82" s="1"/>
  <c r="H677" i="82"/>
  <c r="I677" i="82" s="1"/>
  <c r="H684" i="82"/>
  <c r="I684" i="82" s="1"/>
  <c r="H133" i="82"/>
  <c r="I133" i="82" s="1"/>
  <c r="H140" i="82"/>
  <c r="I140" i="82" s="1"/>
  <c r="H154" i="82"/>
  <c r="I154" i="82" s="1"/>
  <c r="H156" i="82"/>
  <c r="I156" i="82" s="1"/>
  <c r="H208" i="82"/>
  <c r="I208" i="82" s="1"/>
  <c r="H227" i="82"/>
  <c r="I227" i="82" s="1"/>
  <c r="H258" i="82"/>
  <c r="I258" i="82" s="1"/>
  <c r="H265" i="82"/>
  <c r="I265" i="82" s="1"/>
  <c r="H272" i="82"/>
  <c r="I272" i="82" s="1"/>
  <c r="H281" i="82"/>
  <c r="I281" i="82" s="1"/>
  <c r="H283" i="82"/>
  <c r="I283" i="82" s="1"/>
  <c r="H288" i="82"/>
  <c r="I288" i="82" s="1"/>
  <c r="H290" i="82"/>
  <c r="I290" i="82" s="1"/>
  <c r="H300" i="82"/>
  <c r="I300" i="82" s="1"/>
  <c r="H304" i="82"/>
  <c r="I304" i="82" s="1"/>
  <c r="H318" i="82"/>
  <c r="I318" i="82" s="1"/>
  <c r="H321" i="82"/>
  <c r="I321" i="82" s="1"/>
  <c r="H353" i="82"/>
  <c r="I353" i="82" s="1"/>
  <c r="H355" i="82"/>
  <c r="I355" i="82" s="1"/>
  <c r="H372" i="82"/>
  <c r="I372" i="82" s="1"/>
  <c r="H376" i="82"/>
  <c r="I376" i="82" s="1"/>
  <c r="H378" i="82"/>
  <c r="I378" i="82" s="1"/>
  <c r="H429" i="82"/>
  <c r="I429" i="82" s="1"/>
  <c r="H431" i="82"/>
  <c r="I431" i="82" s="1"/>
  <c r="H439" i="82"/>
  <c r="I439" i="82" s="1"/>
  <c r="H460" i="82"/>
  <c r="I460" i="82" s="1"/>
  <c r="H529" i="82"/>
  <c r="I529" i="82" s="1"/>
  <c r="H533" i="82"/>
  <c r="I533" i="82" s="1"/>
  <c r="H536" i="82"/>
  <c r="I536" i="82" s="1"/>
  <c r="H538" i="82"/>
  <c r="I538" i="82" s="1"/>
  <c r="H550" i="82"/>
  <c r="I550" i="82" s="1"/>
  <c r="H569" i="82"/>
  <c r="I569" i="82" s="1"/>
  <c r="H576" i="82"/>
  <c r="I576" i="82" s="1"/>
  <c r="H597" i="82"/>
  <c r="I597" i="82" s="1"/>
  <c r="H611" i="82"/>
  <c r="I611" i="82" s="1"/>
  <c r="H637" i="82"/>
  <c r="I637" i="82" s="1"/>
  <c r="H639" i="82"/>
  <c r="I639" i="82" s="1"/>
  <c r="H644" i="82"/>
  <c r="I644" i="82" s="1"/>
  <c r="H670" i="82"/>
  <c r="I670" i="82" s="1"/>
  <c r="H689" i="82"/>
  <c r="I689" i="82" s="1"/>
  <c r="H696" i="82"/>
  <c r="I696" i="82" s="1"/>
  <c r="H101" i="81"/>
  <c r="I101" i="81" s="1"/>
  <c r="H103" i="81"/>
  <c r="I103" i="81" s="1"/>
  <c r="H183" i="81"/>
  <c r="I183" i="81" s="1"/>
  <c r="H269" i="81"/>
  <c r="I269" i="81" s="1"/>
  <c r="H321" i="81"/>
  <c r="I321" i="81" s="1"/>
  <c r="H361" i="81"/>
  <c r="I361" i="81" s="1"/>
  <c r="H563" i="81"/>
  <c r="I563" i="81" s="1"/>
  <c r="H621" i="81"/>
  <c r="I621" i="81" s="1"/>
  <c r="H623" i="81"/>
  <c r="I623" i="81" s="1"/>
  <c r="H502" i="81"/>
  <c r="I502" i="81" s="1"/>
  <c r="H109" i="81"/>
  <c r="I109" i="81" s="1"/>
  <c r="H116" i="81"/>
  <c r="I116" i="81" s="1"/>
  <c r="H157" i="81"/>
  <c r="I157" i="81" s="1"/>
  <c r="H174" i="81"/>
  <c r="I174" i="81" s="1"/>
  <c r="H260" i="81"/>
  <c r="I260" i="81" s="1"/>
  <c r="H324" i="81"/>
  <c r="I324" i="81" s="1"/>
  <c r="H345" i="81"/>
  <c r="I345" i="81" s="1"/>
  <c r="H476" i="81"/>
  <c r="I476" i="81" s="1"/>
  <c r="H478" i="81"/>
  <c r="I478" i="81" s="1"/>
  <c r="H564" i="81"/>
  <c r="I564" i="81" s="1"/>
  <c r="H576" i="81"/>
  <c r="I576" i="81" s="1"/>
  <c r="H602" i="81"/>
  <c r="I602" i="81" s="1"/>
  <c r="H203" i="81"/>
  <c r="I203" i="81" s="1"/>
  <c r="H277" i="81"/>
  <c r="I277" i="81" s="1"/>
  <c r="H281" i="81"/>
  <c r="I281" i="81" s="1"/>
  <c r="H289" i="81"/>
  <c r="I289" i="81" s="1"/>
  <c r="H357" i="81"/>
  <c r="I357" i="81" s="1"/>
  <c r="H445" i="81"/>
  <c r="I445" i="81" s="1"/>
  <c r="H457" i="81"/>
  <c r="I457" i="81" s="1"/>
  <c r="H605" i="81"/>
  <c r="I605" i="81" s="1"/>
  <c r="H617" i="81"/>
  <c r="I617" i="81" s="1"/>
  <c r="H629" i="81"/>
  <c r="I629" i="81" s="1"/>
  <c r="H641" i="81"/>
  <c r="I641" i="81" s="1"/>
  <c r="H653" i="81"/>
  <c r="I653" i="81" s="1"/>
  <c r="H677" i="81"/>
  <c r="I677" i="81" s="1"/>
  <c r="H200" i="81"/>
  <c r="I200" i="81" s="1"/>
  <c r="H486" i="81"/>
  <c r="I486" i="81" s="1"/>
  <c r="H672" i="81"/>
  <c r="I672" i="81" s="1"/>
  <c r="H232" i="81"/>
  <c r="I232" i="81" s="1"/>
  <c r="H265" i="81"/>
  <c r="I265" i="81" s="1"/>
  <c r="H312" i="81"/>
  <c r="I312" i="81" s="1"/>
  <c r="H407" i="81"/>
  <c r="I407" i="81" s="1"/>
  <c r="H343" i="81"/>
  <c r="I343" i="81" s="1"/>
  <c r="H410" i="81"/>
  <c r="I410" i="81" s="1"/>
  <c r="H527" i="81"/>
  <c r="I527" i="81" s="1"/>
  <c r="H560" i="81"/>
  <c r="I560" i="81" s="1"/>
  <c r="H632" i="81"/>
  <c r="I632" i="81" s="1"/>
  <c r="H107" i="81"/>
  <c r="I107" i="81" s="1"/>
  <c r="H175" i="81"/>
  <c r="I175" i="81" s="1"/>
  <c r="H199" i="81"/>
  <c r="I199" i="81" s="1"/>
  <c r="H139" i="81"/>
  <c r="I139" i="81" s="1"/>
  <c r="H223" i="81"/>
  <c r="I223" i="81" s="1"/>
  <c r="H278" i="81"/>
  <c r="I278" i="81" s="1"/>
  <c r="H304" i="81"/>
  <c r="I304" i="81" s="1"/>
  <c r="H446" i="81"/>
  <c r="I446" i="81" s="1"/>
  <c r="H458" i="81"/>
  <c r="I458" i="81" s="1"/>
  <c r="H470" i="81"/>
  <c r="I470" i="81" s="1"/>
  <c r="H482" i="81"/>
  <c r="I482" i="81" s="1"/>
  <c r="H494" i="81"/>
  <c r="I494" i="81" s="1"/>
  <c r="H518" i="81"/>
  <c r="I518" i="81" s="1"/>
  <c r="H618" i="81"/>
  <c r="I618" i="81" s="1"/>
  <c r="H637" i="81"/>
  <c r="I637" i="81" s="1"/>
  <c r="H197" i="81"/>
  <c r="I197" i="81" s="1"/>
  <c r="H216" i="81"/>
  <c r="I216" i="81" s="1"/>
  <c r="H220" i="81"/>
  <c r="I220" i="81" s="1"/>
  <c r="H252" i="81"/>
  <c r="I252" i="81" s="1"/>
  <c r="H297" i="81"/>
  <c r="I297" i="81" s="1"/>
  <c r="H370" i="81"/>
  <c r="I370" i="81" s="1"/>
  <c r="H382" i="81"/>
  <c r="I382" i="81" s="1"/>
  <c r="H413" i="81"/>
  <c r="I413" i="81" s="1"/>
  <c r="H439" i="81"/>
  <c r="I439" i="81" s="1"/>
  <c r="H537" i="81"/>
  <c r="I537" i="81" s="1"/>
  <c r="H695" i="81"/>
  <c r="I695" i="81" s="1"/>
  <c r="H219" i="81"/>
  <c r="I219" i="81" s="1"/>
  <c r="H142" i="81"/>
  <c r="I142" i="81" s="1"/>
  <c r="H154" i="81"/>
  <c r="I154" i="81" s="1"/>
  <c r="H202" i="81"/>
  <c r="I202" i="81" s="1"/>
  <c r="H264" i="81"/>
  <c r="I264" i="81" s="1"/>
  <c r="H337" i="81"/>
  <c r="I337" i="81" s="1"/>
  <c r="H425" i="81"/>
  <c r="I425" i="81" s="1"/>
  <c r="H506" i="81"/>
  <c r="I506" i="81" s="1"/>
  <c r="H118" i="81"/>
  <c r="I118" i="81" s="1"/>
  <c r="H125" i="81"/>
  <c r="I125" i="81" s="1"/>
  <c r="H151" i="81"/>
  <c r="I151" i="81" s="1"/>
  <c r="H155" i="81"/>
  <c r="I155" i="81" s="1"/>
  <c r="H194" i="81"/>
  <c r="I194" i="81" s="1"/>
  <c r="H209" i="81"/>
  <c r="I209" i="81" s="1"/>
  <c r="H235" i="81"/>
  <c r="I235" i="81" s="1"/>
  <c r="H258" i="81"/>
  <c r="I258" i="81" s="1"/>
  <c r="H296" i="81"/>
  <c r="I296" i="81" s="1"/>
  <c r="H300" i="81"/>
  <c r="I300" i="81" s="1"/>
  <c r="H309" i="81"/>
  <c r="I309" i="81" s="1"/>
  <c r="H336" i="81"/>
  <c r="I336" i="81" s="1"/>
  <c r="H475" i="81"/>
  <c r="I475" i="81" s="1"/>
  <c r="H501" i="81"/>
  <c r="I501" i="81" s="1"/>
  <c r="H505" i="81"/>
  <c r="I505" i="81" s="1"/>
  <c r="H558" i="81"/>
  <c r="I558" i="81" s="1"/>
  <c r="H572" i="81"/>
  <c r="I572" i="81" s="1"/>
  <c r="H630" i="81"/>
  <c r="I630" i="81" s="1"/>
  <c r="H644" i="81"/>
  <c r="I644" i="81" s="1"/>
  <c r="H681" i="81"/>
  <c r="I681" i="81" s="1"/>
  <c r="H683" i="81"/>
  <c r="I683" i="81" s="1"/>
  <c r="H102" i="81"/>
  <c r="I102" i="81" s="1"/>
  <c r="H104" i="81"/>
  <c r="I104" i="81" s="1"/>
  <c r="H130" i="81"/>
  <c r="I130" i="81" s="1"/>
  <c r="H158" i="81"/>
  <c r="I158" i="81" s="1"/>
  <c r="H187" i="81"/>
  <c r="I187" i="81" s="1"/>
  <c r="H192" i="81"/>
  <c r="I192" i="81" s="1"/>
  <c r="H207" i="81"/>
  <c r="I207" i="81" s="1"/>
  <c r="H221" i="81"/>
  <c r="I221" i="81" s="1"/>
  <c r="H247" i="81"/>
  <c r="I247" i="81" s="1"/>
  <c r="H263" i="81"/>
  <c r="I263" i="81" s="1"/>
  <c r="H285" i="81"/>
  <c r="I285" i="81" s="1"/>
  <c r="H307" i="81"/>
  <c r="I307" i="81" s="1"/>
  <c r="H318" i="81"/>
  <c r="I318" i="81" s="1"/>
  <c r="H409" i="81"/>
  <c r="I409" i="81" s="1"/>
  <c r="H414" i="81"/>
  <c r="I414" i="81" s="1"/>
  <c r="H466" i="81"/>
  <c r="I466" i="81" s="1"/>
  <c r="H510" i="81"/>
  <c r="I510" i="81" s="1"/>
  <c r="H514" i="81"/>
  <c r="I514" i="81" s="1"/>
  <c r="H519" i="81"/>
  <c r="I519" i="81" s="1"/>
  <c r="H535" i="81"/>
  <c r="I535" i="81" s="1"/>
  <c r="H565" i="81"/>
  <c r="I565" i="81" s="1"/>
  <c r="H679" i="81"/>
  <c r="I679" i="81" s="1"/>
  <c r="H114" i="81"/>
  <c r="I114" i="81" s="1"/>
  <c r="H121" i="81"/>
  <c r="I121" i="81" s="1"/>
  <c r="H156" i="81"/>
  <c r="I156" i="81" s="1"/>
  <c r="H165" i="81"/>
  <c r="I165" i="81" s="1"/>
  <c r="H212" i="81"/>
  <c r="I212" i="81" s="1"/>
  <c r="H272" i="81"/>
  <c r="I272" i="81" s="1"/>
  <c r="H276" i="81"/>
  <c r="I276" i="81" s="1"/>
  <c r="H283" i="81"/>
  <c r="I283" i="81" s="1"/>
  <c r="H294" i="81"/>
  <c r="I294" i="81" s="1"/>
  <c r="H314" i="81"/>
  <c r="I314" i="81" s="1"/>
  <c r="H377" i="81"/>
  <c r="I377" i="81" s="1"/>
  <c r="H384" i="81"/>
  <c r="I384" i="81" s="1"/>
  <c r="H412" i="81"/>
  <c r="I412" i="81" s="1"/>
  <c r="H428" i="81"/>
  <c r="I428" i="81" s="1"/>
  <c r="H435" i="81"/>
  <c r="I435" i="81" s="1"/>
  <c r="H469" i="81"/>
  <c r="I469" i="81" s="1"/>
  <c r="H530" i="81"/>
  <c r="I530" i="81" s="1"/>
  <c r="H551" i="81"/>
  <c r="I551" i="81" s="1"/>
  <c r="H570" i="81"/>
  <c r="I570" i="81" s="1"/>
  <c r="H584" i="81"/>
  <c r="I584" i="81" s="1"/>
  <c r="H642" i="81"/>
  <c r="I642" i="81" s="1"/>
  <c r="H656" i="81"/>
  <c r="I656" i="81" s="1"/>
  <c r="H691" i="81"/>
  <c r="I691" i="81" s="1"/>
  <c r="H126" i="81"/>
  <c r="I126" i="81" s="1"/>
  <c r="H231" i="81"/>
  <c r="I231" i="81" s="1"/>
  <c r="H240" i="81"/>
  <c r="I240" i="81" s="1"/>
  <c r="H290" i="81"/>
  <c r="I290" i="81" s="1"/>
  <c r="H303" i="81"/>
  <c r="I303" i="81" s="1"/>
  <c r="H348" i="81"/>
  <c r="I348" i="81" s="1"/>
  <c r="H451" i="81"/>
  <c r="I451" i="81" s="1"/>
  <c r="H508" i="81"/>
  <c r="I508" i="81" s="1"/>
  <c r="H517" i="81"/>
  <c r="I517" i="81" s="1"/>
  <c r="H540" i="81"/>
  <c r="I540" i="81" s="1"/>
  <c r="H577" i="81"/>
  <c r="I577" i="81" s="1"/>
  <c r="H614" i="81"/>
  <c r="I614" i="81" s="1"/>
  <c r="H619" i="81"/>
  <c r="I619" i="81" s="1"/>
  <c r="H633" i="81"/>
  <c r="I633" i="81" s="1"/>
  <c r="H635" i="81"/>
  <c r="I635" i="81" s="1"/>
  <c r="H649" i="81"/>
  <c r="I649" i="81" s="1"/>
  <c r="H105" i="81"/>
  <c r="I105" i="81" s="1"/>
  <c r="H140" i="81"/>
  <c r="I140" i="81" s="1"/>
  <c r="H161" i="81"/>
  <c r="I161" i="81" s="1"/>
  <c r="H167" i="81"/>
  <c r="I167" i="81" s="1"/>
  <c r="H172" i="81"/>
  <c r="I172" i="81" s="1"/>
  <c r="H186" i="81"/>
  <c r="I186" i="81" s="1"/>
  <c r="H217" i="81"/>
  <c r="I217" i="81" s="1"/>
  <c r="H250" i="81"/>
  <c r="I250" i="81" s="1"/>
  <c r="H261" i="81"/>
  <c r="I261" i="81" s="1"/>
  <c r="H270" i="81"/>
  <c r="I270" i="81" s="1"/>
  <c r="H279" i="81"/>
  <c r="I279" i="81" s="1"/>
  <c r="H362" i="81"/>
  <c r="I362" i="81" s="1"/>
  <c r="H417" i="81"/>
  <c r="I417" i="81" s="1"/>
  <c r="H419" i="81"/>
  <c r="I419" i="81" s="1"/>
  <c r="H421" i="81"/>
  <c r="I421" i="81" s="1"/>
  <c r="H426" i="81"/>
  <c r="I426" i="81" s="1"/>
  <c r="H460" i="81"/>
  <c r="I460" i="81" s="1"/>
  <c r="H467" i="81"/>
  <c r="I467" i="81" s="1"/>
  <c r="H497" i="81"/>
  <c r="I497" i="81" s="1"/>
  <c r="H533" i="81"/>
  <c r="I533" i="81" s="1"/>
  <c r="H547" i="81"/>
  <c r="I547" i="81" s="1"/>
  <c r="H582" i="81"/>
  <c r="I582" i="81" s="1"/>
  <c r="H596" i="81"/>
  <c r="I596" i="81" s="1"/>
  <c r="H654" i="81"/>
  <c r="I654" i="81" s="1"/>
  <c r="H668" i="81"/>
  <c r="I668" i="81" s="1"/>
  <c r="H689" i="81"/>
  <c r="I689" i="81" s="1"/>
  <c r="H117" i="81"/>
  <c r="I117" i="81" s="1"/>
  <c r="H170" i="81"/>
  <c r="I170" i="81" s="1"/>
  <c r="H190" i="81"/>
  <c r="I190" i="81" s="1"/>
  <c r="H215" i="81"/>
  <c r="I215" i="81" s="1"/>
  <c r="H229" i="81"/>
  <c r="I229" i="81" s="1"/>
  <c r="H245" i="81"/>
  <c r="I245" i="81" s="1"/>
  <c r="H259" i="81"/>
  <c r="I259" i="81" s="1"/>
  <c r="H286" i="81"/>
  <c r="I286" i="81" s="1"/>
  <c r="H319" i="81"/>
  <c r="I319" i="81" s="1"/>
  <c r="H323" i="81"/>
  <c r="I323" i="81" s="1"/>
  <c r="H371" i="81"/>
  <c r="I371" i="81" s="1"/>
  <c r="H424" i="81"/>
  <c r="I424" i="81" s="1"/>
  <c r="H440" i="81"/>
  <c r="I440" i="81" s="1"/>
  <c r="H462" i="81"/>
  <c r="I462" i="81" s="1"/>
  <c r="H488" i="81"/>
  <c r="I488" i="81" s="1"/>
  <c r="H504" i="81"/>
  <c r="I504" i="81" s="1"/>
  <c r="H552" i="81"/>
  <c r="I552" i="81" s="1"/>
  <c r="H554" i="81"/>
  <c r="I554" i="81" s="1"/>
  <c r="H559" i="81"/>
  <c r="I559" i="81" s="1"/>
  <c r="H573" i="81"/>
  <c r="I573" i="81" s="1"/>
  <c r="H575" i="81"/>
  <c r="I575" i="81" s="1"/>
  <c r="H589" i="81"/>
  <c r="I589" i="81" s="1"/>
  <c r="H626" i="81"/>
  <c r="I626" i="81" s="1"/>
  <c r="H631" i="81"/>
  <c r="I631" i="81" s="1"/>
  <c r="H645" i="81"/>
  <c r="I645" i="81" s="1"/>
  <c r="H647" i="81"/>
  <c r="I647" i="81" s="1"/>
  <c r="H661" i="81"/>
  <c r="I661" i="81" s="1"/>
  <c r="H694" i="81"/>
  <c r="I694" i="81" s="1"/>
  <c r="H168" i="81"/>
  <c r="I168" i="81" s="1"/>
  <c r="H177" i="81"/>
  <c r="I177" i="81" s="1"/>
  <c r="H227" i="81"/>
  <c r="I227" i="81" s="1"/>
  <c r="H234" i="81"/>
  <c r="I234" i="81" s="1"/>
  <c r="H308" i="81"/>
  <c r="I308" i="81" s="1"/>
  <c r="H351" i="81"/>
  <c r="I351" i="81" s="1"/>
  <c r="H415" i="81"/>
  <c r="I415" i="81" s="1"/>
  <c r="H447" i="81"/>
  <c r="I447" i="81" s="1"/>
  <c r="H454" i="81"/>
  <c r="I454" i="81" s="1"/>
  <c r="H479" i="81"/>
  <c r="I479" i="81" s="1"/>
  <c r="H495" i="81"/>
  <c r="I495" i="81" s="1"/>
  <c r="H520" i="81"/>
  <c r="I520" i="81" s="1"/>
  <c r="H594" i="81"/>
  <c r="I594" i="81" s="1"/>
  <c r="H608" i="81"/>
  <c r="I608" i="81" s="1"/>
  <c r="H666" i="81"/>
  <c r="I666" i="81" s="1"/>
  <c r="H680" i="81"/>
  <c r="I680" i="81" s="1"/>
  <c r="H108" i="81"/>
  <c r="I108" i="81" s="1"/>
  <c r="H122" i="81"/>
  <c r="I122" i="81" s="1"/>
  <c r="H131" i="81"/>
  <c r="I131" i="81" s="1"/>
  <c r="H141" i="81"/>
  <c r="I141" i="81" s="1"/>
  <c r="H179" i="81"/>
  <c r="I179" i="81" s="1"/>
  <c r="H184" i="81"/>
  <c r="I184" i="81" s="1"/>
  <c r="H206" i="81"/>
  <c r="I206" i="81" s="1"/>
  <c r="H241" i="81"/>
  <c r="I241" i="81" s="1"/>
  <c r="H246" i="81"/>
  <c r="I246" i="81" s="1"/>
  <c r="H255" i="81"/>
  <c r="I255" i="81" s="1"/>
  <c r="H284" i="81"/>
  <c r="I284" i="81" s="1"/>
  <c r="H288" i="81"/>
  <c r="I288" i="81" s="1"/>
  <c r="H295" i="81"/>
  <c r="I295" i="81" s="1"/>
  <c r="H317" i="81"/>
  <c r="I317" i="81" s="1"/>
  <c r="H328" i="81"/>
  <c r="I328" i="81" s="1"/>
  <c r="H429" i="81"/>
  <c r="I429" i="81" s="1"/>
  <c r="H431" i="81"/>
  <c r="I431" i="81" s="1"/>
  <c r="H433" i="81"/>
  <c r="I433" i="81" s="1"/>
  <c r="H438" i="81"/>
  <c r="I438" i="81" s="1"/>
  <c r="H465" i="81"/>
  <c r="I465" i="81" s="1"/>
  <c r="H472" i="81"/>
  <c r="I472" i="81" s="1"/>
  <c r="H493" i="81"/>
  <c r="I493" i="81" s="1"/>
  <c r="H500" i="81"/>
  <c r="I500" i="81" s="1"/>
  <c r="H511" i="81"/>
  <c r="I511" i="81" s="1"/>
  <c r="H513" i="81"/>
  <c r="I513" i="81" s="1"/>
  <c r="H566" i="81"/>
  <c r="I566" i="81" s="1"/>
  <c r="H571" i="81"/>
  <c r="I571" i="81" s="1"/>
  <c r="H585" i="81"/>
  <c r="I585" i="81" s="1"/>
  <c r="H587" i="81"/>
  <c r="I587" i="81" s="1"/>
  <c r="H601" i="81"/>
  <c r="I601" i="81" s="1"/>
  <c r="H638" i="81"/>
  <c r="I638" i="81" s="1"/>
  <c r="H643" i="81"/>
  <c r="I643" i="81" s="1"/>
  <c r="H657" i="81"/>
  <c r="I657" i="81" s="1"/>
  <c r="H659" i="81"/>
  <c r="I659" i="81" s="1"/>
  <c r="H673" i="81"/>
  <c r="I673" i="81" s="1"/>
  <c r="H692" i="81"/>
  <c r="I692" i="81" s="1"/>
  <c r="H134" i="81"/>
  <c r="I134" i="81" s="1"/>
  <c r="H182" i="81"/>
  <c r="I182" i="81" s="1"/>
  <c r="H204" i="81"/>
  <c r="I204" i="81" s="1"/>
  <c r="H273" i="81"/>
  <c r="I273" i="81" s="1"/>
  <c r="H302" i="81"/>
  <c r="I302" i="81" s="1"/>
  <c r="H306" i="81"/>
  <c r="I306" i="81" s="1"/>
  <c r="H340" i="81"/>
  <c r="I340" i="81" s="1"/>
  <c r="H365" i="81"/>
  <c r="I365" i="81" s="1"/>
  <c r="H436" i="81"/>
  <c r="I436" i="81" s="1"/>
  <c r="H452" i="81"/>
  <c r="I452" i="81" s="1"/>
  <c r="H461" i="81"/>
  <c r="I461" i="81" s="1"/>
  <c r="H474" i="81"/>
  <c r="I474" i="81" s="1"/>
  <c r="H606" i="81"/>
  <c r="I606" i="81" s="1"/>
  <c r="H620" i="81"/>
  <c r="I620" i="81" s="1"/>
  <c r="H678" i="81"/>
  <c r="I678" i="81" s="1"/>
  <c r="H120" i="81"/>
  <c r="I120" i="81" s="1"/>
  <c r="H127" i="81"/>
  <c r="I127" i="81" s="1"/>
  <c r="H132" i="81"/>
  <c r="I132" i="81" s="1"/>
  <c r="H143" i="81"/>
  <c r="I143" i="81" s="1"/>
  <c r="H180" i="81"/>
  <c r="I180" i="81" s="1"/>
  <c r="H189" i="81"/>
  <c r="I189" i="81" s="1"/>
  <c r="H208" i="81"/>
  <c r="I208" i="81" s="1"/>
  <c r="H211" i="81"/>
  <c r="I211" i="81" s="1"/>
  <c r="H253" i="81"/>
  <c r="I253" i="81" s="1"/>
  <c r="H271" i="81"/>
  <c r="I271" i="81" s="1"/>
  <c r="H282" i="81"/>
  <c r="I282" i="81" s="1"/>
  <c r="H291" i="81"/>
  <c r="I291" i="81" s="1"/>
  <c r="H311" i="81"/>
  <c r="I311" i="81" s="1"/>
  <c r="H331" i="81"/>
  <c r="I331" i="81" s="1"/>
  <c r="H383" i="81"/>
  <c r="I383" i="81" s="1"/>
  <c r="H411" i="81"/>
  <c r="I411" i="81" s="1"/>
  <c r="H427" i="81"/>
  <c r="I427" i="81" s="1"/>
  <c r="H463" i="81"/>
  <c r="I463" i="81" s="1"/>
  <c r="H477" i="81"/>
  <c r="I477" i="81" s="1"/>
  <c r="H491" i="81"/>
  <c r="I491" i="81" s="1"/>
  <c r="H498" i="81"/>
  <c r="I498" i="81" s="1"/>
  <c r="H516" i="81"/>
  <c r="I516" i="81" s="1"/>
  <c r="H548" i="81"/>
  <c r="I548" i="81" s="1"/>
  <c r="H578" i="81"/>
  <c r="I578" i="81" s="1"/>
  <c r="H583" i="81"/>
  <c r="I583" i="81" s="1"/>
  <c r="H597" i="81"/>
  <c r="I597" i="81" s="1"/>
  <c r="H599" i="81"/>
  <c r="I599" i="81" s="1"/>
  <c r="H613" i="81"/>
  <c r="I613" i="81" s="1"/>
  <c r="H650" i="81"/>
  <c r="I650" i="81" s="1"/>
  <c r="H655" i="81"/>
  <c r="I655" i="81" s="1"/>
  <c r="H669" i="81"/>
  <c r="I669" i="81" s="1"/>
  <c r="H671" i="81"/>
  <c r="I671" i="81" s="1"/>
  <c r="H685" i="81"/>
  <c r="I685" i="81" s="1"/>
  <c r="H690" i="81"/>
  <c r="I690" i="81" s="1"/>
  <c r="H106" i="81"/>
  <c r="I106" i="81" s="1"/>
  <c r="H113" i="81"/>
  <c r="I113" i="81" s="1"/>
  <c r="H115" i="81"/>
  <c r="I115" i="81" s="1"/>
  <c r="H144" i="81"/>
  <c r="I144" i="81" s="1"/>
  <c r="H191" i="81"/>
  <c r="I191" i="81" s="1"/>
  <c r="H228" i="81"/>
  <c r="I228" i="81" s="1"/>
  <c r="H244" i="81"/>
  <c r="I244" i="81" s="1"/>
  <c r="H267" i="81"/>
  <c r="I267" i="81" s="1"/>
  <c r="H322" i="81"/>
  <c r="I322" i="81" s="1"/>
  <c r="H381" i="81"/>
  <c r="I381" i="81" s="1"/>
  <c r="H416" i="81"/>
  <c r="I416" i="81" s="1"/>
  <c r="H448" i="81"/>
  <c r="I448" i="81" s="1"/>
  <c r="H484" i="81"/>
  <c r="I484" i="81" s="1"/>
  <c r="H496" i="81"/>
  <c r="I496" i="81" s="1"/>
  <c r="H529" i="81"/>
  <c r="I529" i="81" s="1"/>
  <c r="H539" i="81"/>
  <c r="I539" i="81" s="1"/>
  <c r="H546" i="81"/>
  <c r="I546" i="81" s="1"/>
  <c r="H590" i="81"/>
  <c r="I590" i="81" s="1"/>
  <c r="H595" i="81"/>
  <c r="I595" i="81" s="1"/>
  <c r="H611" i="81"/>
  <c r="I611" i="81" s="1"/>
  <c r="H625" i="81"/>
  <c r="I625" i="81" s="1"/>
  <c r="H662" i="81"/>
  <c r="I662" i="81" s="1"/>
  <c r="H674" i="81"/>
  <c r="I674" i="81" s="1"/>
  <c r="H688" i="81"/>
  <c r="I688" i="81" s="1"/>
  <c r="H136" i="82"/>
  <c r="I136" i="82" s="1"/>
  <c r="H148" i="82"/>
  <c r="I148" i="82" s="1"/>
  <c r="H160" i="82"/>
  <c r="I160" i="82" s="1"/>
  <c r="H172" i="82"/>
  <c r="I172" i="82" s="1"/>
  <c r="H184" i="82"/>
  <c r="I184" i="82" s="1"/>
  <c r="H196" i="82"/>
  <c r="I196" i="82" s="1"/>
  <c r="H202" i="82"/>
  <c r="I202" i="82" s="1"/>
  <c r="H111" i="82"/>
  <c r="I111" i="82" s="1"/>
  <c r="H113" i="82"/>
  <c r="I113" i="82" s="1"/>
  <c r="H122" i="82"/>
  <c r="I122" i="82" s="1"/>
  <c r="H219" i="82"/>
  <c r="I219" i="82" s="1"/>
  <c r="H325" i="82"/>
  <c r="I325" i="82" s="1"/>
  <c r="H125" i="82"/>
  <c r="I125" i="82" s="1"/>
  <c r="D37" i="82"/>
  <c r="L24" i="82"/>
  <c r="H137" i="82"/>
  <c r="I137" i="82" s="1"/>
  <c r="H149" i="82"/>
  <c r="I149" i="82" s="1"/>
  <c r="H161" i="82"/>
  <c r="I161" i="82" s="1"/>
  <c r="H173" i="82"/>
  <c r="I173" i="82" s="1"/>
  <c r="H185" i="82"/>
  <c r="I185" i="82" s="1"/>
  <c r="H226" i="82"/>
  <c r="I226" i="82" s="1"/>
  <c r="H123" i="82"/>
  <c r="I123" i="82" s="1"/>
  <c r="H235" i="82"/>
  <c r="I235" i="82" s="1"/>
  <c r="H112" i="82"/>
  <c r="I112" i="82" s="1"/>
  <c r="H135" i="82"/>
  <c r="I135" i="82" s="1"/>
  <c r="H147" i="82"/>
  <c r="I147" i="82" s="1"/>
  <c r="H159" i="82"/>
  <c r="I159" i="82" s="1"/>
  <c r="H171" i="82"/>
  <c r="I171" i="82" s="1"/>
  <c r="H183" i="82"/>
  <c r="I183" i="82" s="1"/>
  <c r="H195" i="82"/>
  <c r="I195" i="82" s="1"/>
  <c r="H216" i="82"/>
  <c r="I216" i="82" s="1"/>
  <c r="H289" i="82"/>
  <c r="I289" i="82" s="1"/>
  <c r="H220" i="82"/>
  <c r="I220" i="82" s="1"/>
  <c r="H22" i="82"/>
  <c r="H24" i="82" s="1"/>
  <c r="H357" i="82"/>
  <c r="I357" i="82" s="1"/>
  <c r="H200" i="82"/>
  <c r="I200" i="82" s="1"/>
  <c r="H224" i="82"/>
  <c r="I224" i="82" s="1"/>
  <c r="H273" i="82"/>
  <c r="I273" i="82" s="1"/>
  <c r="H248" i="82"/>
  <c r="I248" i="82" s="1"/>
  <c r="H231" i="82"/>
  <c r="I231" i="82" s="1"/>
  <c r="H234" i="82"/>
  <c r="I234" i="82" s="1"/>
  <c r="H246" i="82"/>
  <c r="I246" i="82" s="1"/>
  <c r="H271" i="82"/>
  <c r="I271" i="82" s="1"/>
  <c r="H292" i="82"/>
  <c r="I292" i="82" s="1"/>
  <c r="H213" i="82"/>
  <c r="I213" i="82" s="1"/>
  <c r="H217" i="82"/>
  <c r="I217" i="82" s="1"/>
  <c r="H236" i="82"/>
  <c r="I236" i="82" s="1"/>
  <c r="H241" i="82"/>
  <c r="I241" i="82" s="1"/>
  <c r="H250" i="82"/>
  <c r="I250" i="82" s="1"/>
  <c r="H278" i="82"/>
  <c r="I278" i="82" s="1"/>
  <c r="H282" i="82"/>
  <c r="I282" i="82" s="1"/>
  <c r="H307" i="82"/>
  <c r="I307" i="82" s="1"/>
  <c r="H313" i="82"/>
  <c r="I313" i="82" s="1"/>
  <c r="H328" i="82"/>
  <c r="I328" i="82" s="1"/>
  <c r="H370" i="82"/>
  <c r="I370" i="82" s="1"/>
  <c r="H212" i="82"/>
  <c r="I212" i="82" s="1"/>
  <c r="H260" i="82"/>
  <c r="I260" i="82" s="1"/>
  <c r="H238" i="82"/>
  <c r="I238" i="82" s="1"/>
  <c r="H249" i="82"/>
  <c r="I249" i="82" s="1"/>
  <c r="H322" i="82"/>
  <c r="I322" i="82" s="1"/>
  <c r="H334" i="82"/>
  <c r="I334" i="82" s="1"/>
  <c r="H381" i="82"/>
  <c r="I381" i="82" s="1"/>
  <c r="H393" i="82"/>
  <c r="I393" i="82" s="1"/>
  <c r="H424" i="82"/>
  <c r="I424" i="82" s="1"/>
  <c r="H287" i="82"/>
  <c r="I287" i="82" s="1"/>
  <c r="H311" i="82"/>
  <c r="I311" i="82" s="1"/>
  <c r="H324" i="82"/>
  <c r="I324" i="82" s="1"/>
  <c r="H336" i="82"/>
  <c r="I336" i="82" s="1"/>
  <c r="H382" i="82"/>
  <c r="I382" i="82" s="1"/>
  <c r="H394" i="82"/>
  <c r="I394" i="82" s="1"/>
  <c r="H347" i="82"/>
  <c r="I347" i="82" s="1"/>
  <c r="H422" i="82"/>
  <c r="I422" i="82" s="1"/>
  <c r="H276" i="82"/>
  <c r="I276" i="82" s="1"/>
  <c r="H286" i="82"/>
  <c r="I286" i="82" s="1"/>
  <c r="H310" i="82"/>
  <c r="I310" i="82" s="1"/>
  <c r="H358" i="82"/>
  <c r="I358" i="82" s="1"/>
  <c r="H360" i="82"/>
  <c r="I360" i="82" s="1"/>
  <c r="H369" i="82"/>
  <c r="I369" i="82" s="1"/>
  <c r="H371" i="82"/>
  <c r="I371" i="82" s="1"/>
  <c r="H275" i="82"/>
  <c r="I275" i="82" s="1"/>
  <c r="H323" i="82"/>
  <c r="I323" i="82" s="1"/>
  <c r="H335" i="82"/>
  <c r="I335" i="82" s="1"/>
  <c r="H383" i="82"/>
  <c r="I383" i="82" s="1"/>
  <c r="H395" i="82"/>
  <c r="I395" i="82" s="1"/>
  <c r="H299" i="82"/>
  <c r="I299" i="82" s="1"/>
  <c r="H346" i="82"/>
  <c r="I346" i="82" s="1"/>
  <c r="H423" i="82"/>
  <c r="I423" i="82" s="1"/>
  <c r="H472" i="82"/>
  <c r="I472" i="82" s="1"/>
  <c r="H484" i="82"/>
  <c r="I484" i="82" s="1"/>
  <c r="H496" i="82"/>
  <c r="I496" i="82" s="1"/>
  <c r="H464" i="82"/>
  <c r="I464" i="82" s="1"/>
  <c r="H520" i="82"/>
  <c r="I520" i="82" s="1"/>
  <c r="H441" i="82"/>
  <c r="I441" i="82" s="1"/>
  <c r="H452" i="82"/>
  <c r="I452" i="82" s="1"/>
  <c r="H455" i="82"/>
  <c r="I455" i="82" s="1"/>
  <c r="H470" i="82"/>
  <c r="I470" i="82" s="1"/>
  <c r="H482" i="82"/>
  <c r="I482" i="82" s="1"/>
  <c r="H494" i="82"/>
  <c r="I494" i="82" s="1"/>
  <c r="H507" i="82"/>
  <c r="I507" i="82" s="1"/>
  <c r="H531" i="82"/>
  <c r="I531" i="82" s="1"/>
  <c r="H447" i="82"/>
  <c r="I447" i="82" s="1"/>
  <c r="H459" i="82"/>
  <c r="I459" i="82" s="1"/>
  <c r="H435" i="82"/>
  <c r="I435" i="82" s="1"/>
  <c r="H443" i="82"/>
  <c r="I443" i="82" s="1"/>
  <c r="H446" i="82"/>
  <c r="I446" i="82" s="1"/>
  <c r="H471" i="82"/>
  <c r="I471" i="82" s="1"/>
  <c r="H483" i="82"/>
  <c r="I483" i="82" s="1"/>
  <c r="H495" i="82"/>
  <c r="I495" i="82" s="1"/>
  <c r="H508" i="82"/>
  <c r="I508" i="82" s="1"/>
  <c r="H532" i="82"/>
  <c r="I532" i="82" s="1"/>
  <c r="H519" i="82"/>
  <c r="I519" i="82" s="1"/>
  <c r="H434" i="82"/>
  <c r="I434" i="82" s="1"/>
  <c r="H465" i="82"/>
  <c r="I465" i="82" s="1"/>
  <c r="H469" i="82"/>
  <c r="I469" i="82" s="1"/>
  <c r="H481" i="82"/>
  <c r="I481" i="82" s="1"/>
  <c r="H493" i="82"/>
  <c r="I493" i="82" s="1"/>
  <c r="H506" i="82"/>
  <c r="I506" i="82" s="1"/>
  <c r="H530" i="82"/>
  <c r="I530" i="82" s="1"/>
  <c r="H554" i="82"/>
  <c r="I554" i="82" s="1"/>
  <c r="H539" i="82"/>
  <c r="I539" i="82" s="1"/>
  <c r="H580" i="82"/>
  <c r="I580" i="82" s="1"/>
  <c r="H578" i="82"/>
  <c r="I578" i="82" s="1"/>
  <c r="H602" i="82"/>
  <c r="I602" i="82" s="1"/>
  <c r="H626" i="82"/>
  <c r="I626" i="82" s="1"/>
  <c r="H650" i="82"/>
  <c r="I650" i="82" s="1"/>
  <c r="H663" i="82"/>
  <c r="I663" i="82" s="1"/>
  <c r="H674" i="82"/>
  <c r="I674" i="82" s="1"/>
  <c r="H698" i="82"/>
  <c r="I698" i="82" s="1"/>
  <c r="H581" i="82"/>
  <c r="I581" i="82" s="1"/>
  <c r="H605" i="82"/>
  <c r="I605" i="82" s="1"/>
  <c r="H568" i="82"/>
  <c r="I568" i="82" s="1"/>
  <c r="H592" i="82"/>
  <c r="I592" i="82" s="1"/>
  <c r="H545" i="82"/>
  <c r="I545" i="82" s="1"/>
  <c r="H566" i="82"/>
  <c r="I566" i="82" s="1"/>
  <c r="H590" i="82"/>
  <c r="I590" i="82" s="1"/>
  <c r="H614" i="82"/>
  <c r="I614" i="82" s="1"/>
  <c r="H99" i="81"/>
  <c r="I99" i="81" s="1"/>
  <c r="H111" i="81"/>
  <c r="I111" i="81" s="1"/>
  <c r="H136" i="81"/>
  <c r="I136" i="81" s="1"/>
  <c r="H138" i="81"/>
  <c r="I138" i="81" s="1"/>
  <c r="H149" i="81"/>
  <c r="I149" i="81" s="1"/>
  <c r="H162" i="81"/>
  <c r="I162" i="81" s="1"/>
  <c r="H201" i="81"/>
  <c r="I201" i="81" s="1"/>
  <c r="H98" i="81"/>
  <c r="I98" i="81" s="1"/>
  <c r="H110" i="81"/>
  <c r="I110" i="81" s="1"/>
  <c r="H135" i="81"/>
  <c r="I135" i="81" s="1"/>
  <c r="H160" i="81"/>
  <c r="I160" i="81" s="1"/>
  <c r="H224" i="81"/>
  <c r="I224" i="81" s="1"/>
  <c r="H239" i="81"/>
  <c r="I239" i="81" s="1"/>
  <c r="H124" i="81"/>
  <c r="I124" i="81" s="1"/>
  <c r="H137" i="81"/>
  <c r="I137" i="81" s="1"/>
  <c r="H148" i="81"/>
  <c r="I148" i="81" s="1"/>
  <c r="H150" i="81"/>
  <c r="I150" i="81" s="1"/>
  <c r="H129" i="81"/>
  <c r="I129" i="81" s="1"/>
  <c r="H173" i="81"/>
  <c r="I173" i="81" s="1"/>
  <c r="H123" i="81"/>
  <c r="I123" i="81" s="1"/>
  <c r="H147" i="81"/>
  <c r="I147" i="81" s="1"/>
  <c r="H159" i="81"/>
  <c r="I159" i="81" s="1"/>
  <c r="H185" i="81"/>
  <c r="I185" i="81" s="1"/>
  <c r="H100" i="81"/>
  <c r="I100" i="81" s="1"/>
  <c r="H112" i="81"/>
  <c r="I112" i="81" s="1"/>
  <c r="H171" i="81"/>
  <c r="I171" i="81" s="1"/>
  <c r="C395" i="81"/>
  <c r="C86" i="81"/>
  <c r="G28" i="81"/>
  <c r="H363" i="81"/>
  <c r="I363" i="81" s="1"/>
  <c r="H218" i="81"/>
  <c r="I218" i="81" s="1"/>
  <c r="H230" i="81"/>
  <c r="I230" i="81" s="1"/>
  <c r="H238" i="81"/>
  <c r="I238" i="81" s="1"/>
  <c r="H210" i="81"/>
  <c r="I210" i="81" s="1"/>
  <c r="H222" i="81"/>
  <c r="I222" i="81" s="1"/>
  <c r="H275" i="81"/>
  <c r="I275" i="81" s="1"/>
  <c r="H198" i="81"/>
  <c r="I198" i="81" s="1"/>
  <c r="H214" i="81"/>
  <c r="I214" i="81" s="1"/>
  <c r="H226" i="81"/>
  <c r="I226" i="81" s="1"/>
  <c r="H298" i="81"/>
  <c r="I298" i="81" s="1"/>
  <c r="H243" i="81"/>
  <c r="I243" i="81" s="1"/>
  <c r="H254" i="81"/>
  <c r="I254" i="81" s="1"/>
  <c r="H262" i="81"/>
  <c r="I262" i="81" s="1"/>
  <c r="H266" i="81"/>
  <c r="I266" i="81" s="1"/>
  <c r="H473" i="81"/>
  <c r="I473" i="81" s="1"/>
  <c r="H287" i="81"/>
  <c r="I287" i="81" s="1"/>
  <c r="H237" i="81"/>
  <c r="I237" i="81" s="1"/>
  <c r="H249" i="81"/>
  <c r="I249" i="81" s="1"/>
  <c r="H310" i="81"/>
  <c r="I310" i="81" s="1"/>
  <c r="H355" i="81"/>
  <c r="I355" i="81" s="1"/>
  <c r="H213" i="81"/>
  <c r="I213" i="81" s="1"/>
  <c r="H225" i="81"/>
  <c r="I225" i="81" s="1"/>
  <c r="H242" i="81"/>
  <c r="I242" i="81" s="1"/>
  <c r="H360" i="81"/>
  <c r="I360" i="81" s="1"/>
  <c r="H236" i="81"/>
  <c r="I236" i="81" s="1"/>
  <c r="H251" i="81"/>
  <c r="I251" i="81" s="1"/>
  <c r="H299" i="81"/>
  <c r="I299" i="81" s="1"/>
  <c r="H248" i="81"/>
  <c r="I248" i="81" s="1"/>
  <c r="H274" i="81"/>
  <c r="I274" i="81" s="1"/>
  <c r="H375" i="81"/>
  <c r="I375" i="81" s="1"/>
  <c r="H481" i="81"/>
  <c r="I481" i="81" s="1"/>
  <c r="H485" i="81"/>
  <c r="I485" i="81" s="1"/>
  <c r="H327" i="81"/>
  <c r="I327" i="81" s="1"/>
  <c r="H354" i="81"/>
  <c r="I354" i="81" s="1"/>
  <c r="H379" i="81"/>
  <c r="I379" i="81" s="1"/>
  <c r="H408" i="81"/>
  <c r="I408" i="81" s="1"/>
  <c r="H441" i="81"/>
  <c r="I441" i="81" s="1"/>
  <c r="H443" i="81"/>
  <c r="I443" i="81" s="1"/>
  <c r="H326" i="81"/>
  <c r="I326" i="81" s="1"/>
  <c r="H330" i="81"/>
  <c r="I330" i="81" s="1"/>
  <c r="H342" i="81"/>
  <c r="I342" i="81" s="1"/>
  <c r="H420" i="81"/>
  <c r="I420" i="81" s="1"/>
  <c r="H453" i="81"/>
  <c r="I453" i="81" s="1"/>
  <c r="H455" i="81"/>
  <c r="I455" i="81" s="1"/>
  <c r="H315" i="81"/>
  <c r="I315" i="81" s="1"/>
  <c r="H356" i="81"/>
  <c r="I356" i="81" s="1"/>
  <c r="H432" i="81"/>
  <c r="I432" i="81" s="1"/>
  <c r="H339" i="81"/>
  <c r="I339" i="81" s="1"/>
  <c r="H380" i="81"/>
  <c r="I380" i="81" s="1"/>
  <c r="H418" i="81"/>
  <c r="I418" i="81" s="1"/>
  <c r="H444" i="81"/>
  <c r="I444" i="81" s="1"/>
  <c r="H320" i="81"/>
  <c r="I320" i="81" s="1"/>
  <c r="H364" i="81"/>
  <c r="I364" i="81" s="1"/>
  <c r="H366" i="81"/>
  <c r="I366" i="81" s="1"/>
  <c r="H368" i="81"/>
  <c r="I368" i="81" s="1"/>
  <c r="H376" i="81"/>
  <c r="I376" i="81" s="1"/>
  <c r="H378" i="81"/>
  <c r="I378" i="81" s="1"/>
  <c r="H430" i="81"/>
  <c r="I430" i="81" s="1"/>
  <c r="H456" i="81"/>
  <c r="I456" i="81" s="1"/>
  <c r="H332" i="81"/>
  <c r="I332" i="81" s="1"/>
  <c r="H344" i="81"/>
  <c r="I344" i="81" s="1"/>
  <c r="H353" i="81"/>
  <c r="I353" i="81" s="1"/>
  <c r="H442" i="81"/>
  <c r="I442" i="81" s="1"/>
  <c r="H335" i="81"/>
  <c r="I335" i="81" s="1"/>
  <c r="H338" i="81"/>
  <c r="I338" i="81" s="1"/>
  <c r="H347" i="81"/>
  <c r="I347" i="81" s="1"/>
  <c r="H350" i="81"/>
  <c r="I350" i="81" s="1"/>
  <c r="H468" i="81"/>
  <c r="I468" i="81" s="1"/>
  <c r="H480" i="81"/>
  <c r="I480" i="81" s="1"/>
  <c r="H521" i="81"/>
  <c r="I521" i="81" s="1"/>
  <c r="H561" i="81"/>
  <c r="I561" i="81" s="1"/>
  <c r="H492" i="81"/>
  <c r="I492" i="81" s="1"/>
  <c r="H524" i="81"/>
  <c r="I524" i="81" s="1"/>
  <c r="H509" i="81"/>
  <c r="I509" i="81" s="1"/>
  <c r="H522" i="81"/>
  <c r="I522" i="81" s="1"/>
  <c r="H459" i="81"/>
  <c r="I459" i="81" s="1"/>
  <c r="H471" i="81"/>
  <c r="I471" i="81" s="1"/>
  <c r="H483" i="81"/>
  <c r="I483" i="81" s="1"/>
  <c r="H487" i="81"/>
  <c r="I487" i="81" s="1"/>
  <c r="H499" i="81"/>
  <c r="I499" i="81" s="1"/>
  <c r="H512" i="81"/>
  <c r="I512" i="81" s="1"/>
  <c r="H609" i="81"/>
  <c r="I609" i="81" s="1"/>
  <c r="H523" i="81"/>
  <c r="I523" i="81" s="1"/>
  <c r="H531" i="81"/>
  <c r="I531" i="81" s="1"/>
  <c r="H538" i="81"/>
  <c r="I538" i="81" s="1"/>
  <c r="H567" i="81"/>
  <c r="I567" i="81" s="1"/>
  <c r="H579" i="81"/>
  <c r="I579" i="81" s="1"/>
  <c r="H591" i="81"/>
  <c r="I591" i="81" s="1"/>
  <c r="H603" i="81"/>
  <c r="I603" i="81" s="1"/>
  <c r="H615" i="81"/>
  <c r="I615" i="81" s="1"/>
  <c r="H627" i="81"/>
  <c r="I627" i="81" s="1"/>
  <c r="H639" i="81"/>
  <c r="I639" i="81" s="1"/>
  <c r="H651" i="81"/>
  <c r="I651" i="81" s="1"/>
  <c r="H663" i="81"/>
  <c r="I663" i="81" s="1"/>
  <c r="H675" i="81"/>
  <c r="I675" i="81" s="1"/>
  <c r="H687" i="81"/>
  <c r="I687" i="81" s="1"/>
  <c r="H534" i="81"/>
  <c r="I534" i="81" s="1"/>
  <c r="H550" i="81"/>
  <c r="I550" i="81" s="1"/>
  <c r="H556" i="81"/>
  <c r="I556" i="81" s="1"/>
  <c r="H568" i="81"/>
  <c r="I568" i="81" s="1"/>
  <c r="H580" i="81"/>
  <c r="I580" i="81" s="1"/>
  <c r="H592" i="81"/>
  <c r="I592" i="81" s="1"/>
  <c r="H604" i="81"/>
  <c r="I604" i="81" s="1"/>
  <c r="H616" i="81"/>
  <c r="I616" i="81" s="1"/>
  <c r="H628" i="81"/>
  <c r="I628" i="81" s="1"/>
  <c r="H640" i="81"/>
  <c r="I640" i="81" s="1"/>
  <c r="H652" i="81"/>
  <c r="I652" i="81" s="1"/>
  <c r="H664" i="81"/>
  <c r="I664" i="81" s="1"/>
  <c r="H676" i="81"/>
  <c r="I676" i="81" s="1"/>
  <c r="H686" i="81"/>
  <c r="I686" i="81" s="1"/>
  <c r="H562" i="81"/>
  <c r="I562" i="81" s="1"/>
  <c r="H574" i="81"/>
  <c r="I574" i="81" s="1"/>
  <c r="H586" i="81"/>
  <c r="I586" i="81" s="1"/>
  <c r="H598" i="81"/>
  <c r="I598" i="81" s="1"/>
  <c r="H610" i="81"/>
  <c r="I610" i="81" s="1"/>
  <c r="H622" i="81"/>
  <c r="I622" i="81" s="1"/>
  <c r="H634" i="81"/>
  <c r="I634" i="81" s="1"/>
  <c r="H646" i="81"/>
  <c r="I646" i="81" s="1"/>
  <c r="H658" i="81"/>
  <c r="I658" i="81" s="1"/>
  <c r="H670" i="81"/>
  <c r="I670" i="81" s="1"/>
  <c r="H532" i="81"/>
  <c r="I532" i="81" s="1"/>
  <c r="H682" i="81"/>
  <c r="I682" i="81" s="1"/>
  <c r="H693" i="81"/>
  <c r="I693" i="81" s="1"/>
  <c r="H536" i="81"/>
  <c r="I536" i="81" s="1"/>
  <c r="H541" i="81"/>
  <c r="I541" i="81" s="1"/>
  <c r="H544" i="81"/>
  <c r="I544" i="81" s="1"/>
  <c r="H549" i="81"/>
  <c r="I549" i="81" s="1"/>
  <c r="H553" i="81"/>
  <c r="I553" i="81" s="1"/>
  <c r="H555" i="81"/>
  <c r="I555" i="81" s="1"/>
  <c r="F16" i="79"/>
  <c r="G29" i="79"/>
  <c r="F29" i="79"/>
  <c r="E29" i="79"/>
  <c r="G28" i="79"/>
  <c r="F28" i="79"/>
  <c r="E28" i="79"/>
  <c r="G27" i="79"/>
  <c r="F27" i="79"/>
  <c r="E27" i="79"/>
  <c r="G26" i="79"/>
  <c r="F26" i="79"/>
  <c r="E26" i="79"/>
  <c r="G25" i="79"/>
  <c r="F25" i="79"/>
  <c r="E25" i="79"/>
  <c r="G24" i="79"/>
  <c r="F24" i="79"/>
  <c r="E24" i="79"/>
  <c r="G23" i="79"/>
  <c r="F23" i="79"/>
  <c r="E23" i="79"/>
  <c r="M25" i="80"/>
  <c r="M24" i="80"/>
  <c r="M23" i="80"/>
  <c r="M22" i="80"/>
  <c r="M21" i="80"/>
  <c r="M20" i="80"/>
  <c r="M19" i="80"/>
  <c r="M18" i="80"/>
  <c r="M17" i="80"/>
  <c r="M15" i="80"/>
  <c r="M16" i="80"/>
  <c r="M14" i="80"/>
  <c r="M13" i="80"/>
  <c r="M12" i="80"/>
  <c r="M11" i="80"/>
  <c r="M10" i="80"/>
  <c r="M9" i="80"/>
  <c r="M8" i="80"/>
  <c r="M7" i="80"/>
  <c r="J26" i="80"/>
  <c r="H26" i="80"/>
  <c r="F26" i="80"/>
  <c r="D26" i="80"/>
  <c r="C25" i="80"/>
  <c r="C24" i="80"/>
  <c r="F23" i="80"/>
  <c r="C23" i="80"/>
  <c r="C22" i="80"/>
  <c r="C21" i="80"/>
  <c r="C20" i="80"/>
  <c r="C19" i="80"/>
  <c r="C18" i="80"/>
  <c r="C17" i="80"/>
  <c r="G26" i="80"/>
  <c r="C15" i="80"/>
  <c r="C406" i="82" l="1"/>
  <c r="K681" i="82" s="1"/>
  <c r="E16" i="81"/>
  <c r="C394" i="81"/>
  <c r="H63" i="81"/>
  <c r="H64" i="81" s="1"/>
  <c r="F63" i="81"/>
  <c r="F64" i="81" s="1"/>
  <c r="E16" i="82"/>
  <c r="F41" i="81"/>
  <c r="F42" i="81" s="1"/>
  <c r="I63" i="81"/>
  <c r="I64" i="81" s="1"/>
  <c r="C407" i="82"/>
  <c r="G37" i="82"/>
  <c r="C98" i="82"/>
  <c r="J24" i="82"/>
  <c r="K705" i="82"/>
  <c r="K662" i="82"/>
  <c r="K558" i="82"/>
  <c r="K480" i="82"/>
  <c r="K536" i="82"/>
  <c r="K389" i="82"/>
  <c r="K377" i="82"/>
  <c r="K365" i="82"/>
  <c r="K353" i="82"/>
  <c r="K341" i="82"/>
  <c r="K390" i="82"/>
  <c r="K378" i="82"/>
  <c r="K366" i="82"/>
  <c r="K354" i="82"/>
  <c r="K391" i="82"/>
  <c r="K379" i="82"/>
  <c r="K367" i="82"/>
  <c r="K355" i="82"/>
  <c r="K343" i="82"/>
  <c r="K392" i="82"/>
  <c r="K380" i="82"/>
  <c r="K368" i="82"/>
  <c r="K356" i="82"/>
  <c r="K393" i="82"/>
  <c r="K381" i="82"/>
  <c r="K369" i="82"/>
  <c r="K357" i="82"/>
  <c r="K345" i="82"/>
  <c r="K394" i="82"/>
  <c r="K382" i="82"/>
  <c r="K395" i="82"/>
  <c r="K383" i="82"/>
  <c r="K371" i="82"/>
  <c r="K359" i="82"/>
  <c r="K347" i="82"/>
  <c r="K335" i="82"/>
  <c r="K323" i="82"/>
  <c r="K396" i="82"/>
  <c r="K384" i="82"/>
  <c r="K372" i="82"/>
  <c r="K360" i="82"/>
  <c r="K348" i="82"/>
  <c r="K336" i="82"/>
  <c r="K324" i="82"/>
  <c r="K312" i="82"/>
  <c r="K300" i="82"/>
  <c r="K288" i="82"/>
  <c r="K397" i="82"/>
  <c r="K385" i="82"/>
  <c r="K373" i="82"/>
  <c r="K361" i="82"/>
  <c r="K349" i="82"/>
  <c r="K337" i="82"/>
  <c r="K325" i="82"/>
  <c r="K313" i="82"/>
  <c r="K301" i="82"/>
  <c r="K289" i="82"/>
  <c r="K277" i="82"/>
  <c r="K398" i="82"/>
  <c r="K386" i="82"/>
  <c r="K374" i="82"/>
  <c r="K362" i="82"/>
  <c r="K350" i="82"/>
  <c r="K338" i="82"/>
  <c r="K326" i="82"/>
  <c r="K314" i="82"/>
  <c r="K302" i="82"/>
  <c r="K290" i="82"/>
  <c r="K278" i="82"/>
  <c r="K331" i="82"/>
  <c r="K319" i="82"/>
  <c r="K304" i="82"/>
  <c r="K295" i="82"/>
  <c r="K280" i="82"/>
  <c r="K268" i="82"/>
  <c r="K256" i="82"/>
  <c r="K244" i="82"/>
  <c r="K332" i="82"/>
  <c r="K320" i="82"/>
  <c r="K311" i="82"/>
  <c r="K296" i="82"/>
  <c r="K287" i="82"/>
  <c r="K269" i="82"/>
  <c r="K257" i="82"/>
  <c r="K245" i="82"/>
  <c r="K233" i="82"/>
  <c r="K388" i="82"/>
  <c r="K376" i="82"/>
  <c r="K363" i="82"/>
  <c r="K352" i="82"/>
  <c r="K327" i="82"/>
  <c r="K315" i="82"/>
  <c r="K297" i="82"/>
  <c r="K291" i="82"/>
  <c r="K270" i="82"/>
  <c r="K258" i="82"/>
  <c r="K246" i="82"/>
  <c r="K234" i="82"/>
  <c r="K342" i="82"/>
  <c r="K339" i="82"/>
  <c r="K333" i="82"/>
  <c r="K321" i="82"/>
  <c r="K305" i="82"/>
  <c r="K281" i="82"/>
  <c r="K271" i="82"/>
  <c r="K259" i="82"/>
  <c r="K247" i="82"/>
  <c r="K298" i="82"/>
  <c r="K272" i="82"/>
  <c r="K260" i="82"/>
  <c r="K248" i="82"/>
  <c r="K236" i="82"/>
  <c r="K370" i="82"/>
  <c r="K306" i="82"/>
  <c r="K282" i="82"/>
  <c r="K273" i="82"/>
  <c r="K261" i="82"/>
  <c r="K334" i="82"/>
  <c r="K328" i="82"/>
  <c r="K322" i="82"/>
  <c r="K316" i="82"/>
  <c r="K307" i="82"/>
  <c r="K292" i="82"/>
  <c r="K283" i="82"/>
  <c r="K274" i="82"/>
  <c r="K262" i="82"/>
  <c r="K250" i="82"/>
  <c r="K238" i="82"/>
  <c r="K226" i="82"/>
  <c r="K214" i="82"/>
  <c r="K202" i="82"/>
  <c r="K346" i="82"/>
  <c r="K308" i="82"/>
  <c r="K299" i="82"/>
  <c r="K284" i="82"/>
  <c r="K263" i="82"/>
  <c r="K251" i="82"/>
  <c r="K239" i="82"/>
  <c r="K227" i="82"/>
  <c r="K215" i="82"/>
  <c r="K203" i="82"/>
  <c r="K387" i="82"/>
  <c r="K375" i="82"/>
  <c r="K364" i="82"/>
  <c r="K351" i="82"/>
  <c r="K340" i="82"/>
  <c r="K309" i="82"/>
  <c r="K303" i="82"/>
  <c r="K285" i="82"/>
  <c r="K279" i="82"/>
  <c r="K275" i="82"/>
  <c r="K264" i="82"/>
  <c r="K252" i="82"/>
  <c r="K240" i="82"/>
  <c r="K358" i="82"/>
  <c r="K330" i="82"/>
  <c r="K318" i="82"/>
  <c r="K294" i="82"/>
  <c r="K276" i="82"/>
  <c r="K267" i="82"/>
  <c r="K255" i="82"/>
  <c r="K243" i="82"/>
  <c r="K231" i="82"/>
  <c r="K219" i="82"/>
  <c r="K207" i="82"/>
  <c r="K195" i="82"/>
  <c r="K223" i="82"/>
  <c r="K208" i="82"/>
  <c r="K204" i="82"/>
  <c r="K199" i="82"/>
  <c r="K191" i="82"/>
  <c r="K179" i="82"/>
  <c r="K167" i="82"/>
  <c r="K155" i="82"/>
  <c r="K143" i="82"/>
  <c r="K131" i="82"/>
  <c r="K119" i="82"/>
  <c r="K192" i="82"/>
  <c r="K180" i="82"/>
  <c r="K168" i="82"/>
  <c r="K156" i="82"/>
  <c r="K144" i="82"/>
  <c r="K132" i="82"/>
  <c r="K120" i="82"/>
  <c r="K136" i="82"/>
  <c r="K286" i="82"/>
  <c r="K228" i="82"/>
  <c r="K224" i="82"/>
  <c r="K218" i="82"/>
  <c r="K209" i="82"/>
  <c r="K200" i="82"/>
  <c r="K193" i="82"/>
  <c r="K181" i="82"/>
  <c r="K169" i="82"/>
  <c r="K157" i="82"/>
  <c r="K145" i="82"/>
  <c r="K133" i="82"/>
  <c r="K121" i="82"/>
  <c r="K124" i="82"/>
  <c r="K194" i="82"/>
  <c r="K182" i="82"/>
  <c r="K170" i="82"/>
  <c r="K158" i="82"/>
  <c r="K146" i="82"/>
  <c r="K134" i="82"/>
  <c r="K122" i="82"/>
  <c r="K110" i="82"/>
  <c r="K160" i="82"/>
  <c r="K148" i="82"/>
  <c r="K317" i="82"/>
  <c r="K265" i="82"/>
  <c r="K253" i="82"/>
  <c r="K242" i="82"/>
  <c r="K237" i="82"/>
  <c r="K210" i="82"/>
  <c r="K205" i="82"/>
  <c r="K183" i="82"/>
  <c r="K171" i="82"/>
  <c r="K159" i="82"/>
  <c r="K147" i="82"/>
  <c r="K135" i="82"/>
  <c r="K123" i="82"/>
  <c r="K111" i="82"/>
  <c r="K172" i="82"/>
  <c r="K344" i="82"/>
  <c r="K235" i="82"/>
  <c r="K232" i="82"/>
  <c r="K225" i="82"/>
  <c r="K201" i="82"/>
  <c r="K184" i="82"/>
  <c r="K229" i="82"/>
  <c r="K220" i="82"/>
  <c r="K216" i="82"/>
  <c r="K211" i="82"/>
  <c r="K196" i="82"/>
  <c r="K185" i="82"/>
  <c r="K173" i="82"/>
  <c r="K161" i="82"/>
  <c r="K149" i="82"/>
  <c r="K137" i="82"/>
  <c r="K125" i="82"/>
  <c r="K113" i="82"/>
  <c r="K329" i="82"/>
  <c r="K186" i="82"/>
  <c r="K174" i="82"/>
  <c r="K162" i="82"/>
  <c r="K150" i="82"/>
  <c r="K138" i="82"/>
  <c r="K126" i="82"/>
  <c r="K114" i="82"/>
  <c r="K310" i="82"/>
  <c r="K249" i="82"/>
  <c r="K221" i="82"/>
  <c r="K212" i="82"/>
  <c r="K206" i="82"/>
  <c r="K197" i="82"/>
  <c r="K187" i="82"/>
  <c r="K175" i="82"/>
  <c r="K163" i="82"/>
  <c r="K151" i="82"/>
  <c r="K139" i="82"/>
  <c r="K127" i="82"/>
  <c r="K115" i="82"/>
  <c r="K213" i="82"/>
  <c r="K190" i="82"/>
  <c r="K178" i="82"/>
  <c r="K166" i="82"/>
  <c r="K154" i="82"/>
  <c r="K142" i="82"/>
  <c r="K130" i="82"/>
  <c r="K118" i="82"/>
  <c r="K241" i="82"/>
  <c r="K230" i="82"/>
  <c r="K266" i="82"/>
  <c r="K222" i="82"/>
  <c r="K293" i="82"/>
  <c r="K217" i="82"/>
  <c r="K198" i="82"/>
  <c r="K188" i="82"/>
  <c r="K176" i="82"/>
  <c r="K164" i="82"/>
  <c r="K152" i="82"/>
  <c r="K140" i="82"/>
  <c r="K128" i="82"/>
  <c r="K116" i="82"/>
  <c r="K254" i="82"/>
  <c r="K189" i="82"/>
  <c r="K165" i="82"/>
  <c r="K153" i="82"/>
  <c r="K141" i="82"/>
  <c r="K117" i="82"/>
  <c r="K112" i="82"/>
  <c r="K177" i="82"/>
  <c r="K129" i="82"/>
  <c r="E63" i="81"/>
  <c r="E64" i="81" s="1"/>
  <c r="E41" i="81"/>
  <c r="E42" i="81" s="1"/>
  <c r="L375" i="81"/>
  <c r="L363" i="81"/>
  <c r="L351" i="81"/>
  <c r="L339" i="81"/>
  <c r="L377" i="81"/>
  <c r="L365" i="81"/>
  <c r="L353" i="81"/>
  <c r="L341" i="81"/>
  <c r="L329" i="81"/>
  <c r="L378" i="81"/>
  <c r="L366" i="81"/>
  <c r="L354" i="81"/>
  <c r="L342" i="81"/>
  <c r="L330" i="81"/>
  <c r="L318" i="81"/>
  <c r="L379" i="81"/>
  <c r="L367" i="81"/>
  <c r="L380" i="81"/>
  <c r="L368" i="81"/>
  <c r="L356" i="81"/>
  <c r="L381" i="81"/>
  <c r="L369" i="81"/>
  <c r="L357" i="81"/>
  <c r="L345" i="81"/>
  <c r="L333" i="81"/>
  <c r="L382" i="81"/>
  <c r="L383" i="81"/>
  <c r="L371" i="81"/>
  <c r="L359" i="81"/>
  <c r="L347" i="81"/>
  <c r="L335" i="81"/>
  <c r="L323" i="81"/>
  <c r="L386" i="81"/>
  <c r="L374" i="81"/>
  <c r="L362" i="81"/>
  <c r="L350" i="81"/>
  <c r="L338" i="81"/>
  <c r="L316" i="81"/>
  <c r="L306" i="81"/>
  <c r="L294" i="81"/>
  <c r="L282" i="81"/>
  <c r="L270" i="81"/>
  <c r="L258" i="81"/>
  <c r="L246" i="81"/>
  <c r="L322" i="81"/>
  <c r="L307" i="81"/>
  <c r="L295" i="81"/>
  <c r="L283" i="81"/>
  <c r="L271" i="81"/>
  <c r="L385" i="81"/>
  <c r="L349" i="81"/>
  <c r="L346" i="81"/>
  <c r="L337" i="81"/>
  <c r="L334" i="81"/>
  <c r="L327" i="81"/>
  <c r="L317" i="81"/>
  <c r="L308" i="81"/>
  <c r="L296" i="81"/>
  <c r="L284" i="81"/>
  <c r="L272" i="81"/>
  <c r="L352" i="81"/>
  <c r="L343" i="81"/>
  <c r="L340" i="81"/>
  <c r="L331" i="81"/>
  <c r="L309" i="81"/>
  <c r="L297" i="81"/>
  <c r="L285" i="81"/>
  <c r="L273" i="81"/>
  <c r="L261" i="81"/>
  <c r="L249" i="81"/>
  <c r="L237" i="81"/>
  <c r="L225" i="81"/>
  <c r="L213" i="81"/>
  <c r="L201" i="81"/>
  <c r="L372" i="81"/>
  <c r="L360" i="81"/>
  <c r="L310" i="81"/>
  <c r="L298" i="81"/>
  <c r="L286" i="81"/>
  <c r="L274" i="81"/>
  <c r="L262" i="81"/>
  <c r="L328" i="81"/>
  <c r="L319" i="81"/>
  <c r="L311" i="81"/>
  <c r="L299" i="81"/>
  <c r="L287" i="81"/>
  <c r="L275" i="81"/>
  <c r="L263" i="81"/>
  <c r="L251" i="81"/>
  <c r="L239" i="81"/>
  <c r="L355" i="81"/>
  <c r="L324" i="81"/>
  <c r="L312" i="81"/>
  <c r="L300" i="81"/>
  <c r="L288" i="81"/>
  <c r="L276" i="81"/>
  <c r="L264" i="81"/>
  <c r="L252" i="81"/>
  <c r="L240" i="81"/>
  <c r="L228" i="81"/>
  <c r="L216" i="81"/>
  <c r="L370" i="81"/>
  <c r="L358" i="81"/>
  <c r="L313" i="81"/>
  <c r="L301" i="81"/>
  <c r="L289" i="81"/>
  <c r="L277" i="81"/>
  <c r="L265" i="81"/>
  <c r="L253" i="81"/>
  <c r="L241" i="81"/>
  <c r="L229" i="81"/>
  <c r="L217" i="81"/>
  <c r="L373" i="81"/>
  <c r="L361" i="81"/>
  <c r="L344" i="81"/>
  <c r="L332" i="81"/>
  <c r="L325" i="81"/>
  <c r="L320" i="81"/>
  <c r="L314" i="81"/>
  <c r="L302" i="81"/>
  <c r="L290" i="81"/>
  <c r="L278" i="81"/>
  <c r="L266" i="81"/>
  <c r="L254" i="81"/>
  <c r="L326" i="81"/>
  <c r="L321" i="81"/>
  <c r="L305" i="81"/>
  <c r="L293" i="81"/>
  <c r="L281" i="81"/>
  <c r="L269" i="81"/>
  <c r="L257" i="81"/>
  <c r="L245" i="81"/>
  <c r="L233" i="81"/>
  <c r="L221" i="81"/>
  <c r="L209" i="81"/>
  <c r="L197" i="81"/>
  <c r="L279" i="81"/>
  <c r="L243" i="81"/>
  <c r="L234" i="81"/>
  <c r="L226" i="81"/>
  <c r="L222" i="81"/>
  <c r="L214" i="81"/>
  <c r="L210" i="81"/>
  <c r="L204" i="81"/>
  <c r="L192" i="81"/>
  <c r="L180" i="81"/>
  <c r="L168" i="81"/>
  <c r="L156" i="81"/>
  <c r="L144" i="81"/>
  <c r="L132" i="81"/>
  <c r="L120" i="81"/>
  <c r="L108" i="81"/>
  <c r="L247" i="81"/>
  <c r="L230" i="81"/>
  <c r="L218" i="81"/>
  <c r="L205" i="81"/>
  <c r="L193" i="81"/>
  <c r="L181" i="81"/>
  <c r="L169" i="81"/>
  <c r="L157" i="81"/>
  <c r="L376" i="81"/>
  <c r="L292" i="81"/>
  <c r="L260" i="81"/>
  <c r="L199" i="81"/>
  <c r="L182" i="81"/>
  <c r="L170" i="81"/>
  <c r="L158" i="81"/>
  <c r="L348" i="81"/>
  <c r="L250" i="81"/>
  <c r="L238" i="81"/>
  <c r="L235" i="81"/>
  <c r="L223" i="81"/>
  <c r="L211" i="81"/>
  <c r="L206" i="81"/>
  <c r="L194" i="81"/>
  <c r="L183" i="81"/>
  <c r="L171" i="81"/>
  <c r="L159" i="81"/>
  <c r="L147" i="81"/>
  <c r="L135" i="81"/>
  <c r="L123" i="81"/>
  <c r="L315" i="81"/>
  <c r="L267" i="81"/>
  <c r="L255" i="81"/>
  <c r="L244" i="81"/>
  <c r="L227" i="81"/>
  <c r="L215" i="81"/>
  <c r="L184" i="81"/>
  <c r="L172" i="81"/>
  <c r="L160" i="81"/>
  <c r="L280" i="81"/>
  <c r="L231" i="81"/>
  <c r="L219" i="81"/>
  <c r="L207" i="81"/>
  <c r="L200" i="81"/>
  <c r="L195" i="81"/>
  <c r="L185" i="81"/>
  <c r="L173" i="81"/>
  <c r="L161" i="81"/>
  <c r="L149" i="81"/>
  <c r="L137" i="81"/>
  <c r="L125" i="81"/>
  <c r="L113" i="81"/>
  <c r="L101" i="81"/>
  <c r="L384" i="81"/>
  <c r="L303" i="81"/>
  <c r="L248" i="81"/>
  <c r="L224" i="81"/>
  <c r="L212" i="81"/>
  <c r="L186" i="81"/>
  <c r="L174" i="81"/>
  <c r="L162" i="81"/>
  <c r="L150" i="81"/>
  <c r="L138" i="81"/>
  <c r="L126" i="81"/>
  <c r="L114" i="81"/>
  <c r="L102" i="81"/>
  <c r="L242" i="81"/>
  <c r="L236" i="81"/>
  <c r="L196" i="81"/>
  <c r="L187" i="81"/>
  <c r="L175" i="81"/>
  <c r="L163" i="81"/>
  <c r="L151" i="81"/>
  <c r="L139" i="81"/>
  <c r="L127" i="81"/>
  <c r="L115" i="81"/>
  <c r="L103" i="81"/>
  <c r="L259" i="81"/>
  <c r="L232" i="81"/>
  <c r="L220" i="81"/>
  <c r="L208" i="81"/>
  <c r="L202" i="81"/>
  <c r="L188" i="81"/>
  <c r="L176" i="81"/>
  <c r="L164" i="81"/>
  <c r="L152" i="81"/>
  <c r="L140" i="81"/>
  <c r="L291" i="81"/>
  <c r="L268" i="81"/>
  <c r="L256" i="81"/>
  <c r="L189" i="81"/>
  <c r="L177" i="81"/>
  <c r="L165" i="81"/>
  <c r="L153" i="81"/>
  <c r="L141" i="81"/>
  <c r="L155" i="81"/>
  <c r="L145" i="81"/>
  <c r="L121" i="81"/>
  <c r="L112" i="81"/>
  <c r="L198" i="81"/>
  <c r="L148" i="81"/>
  <c r="L131" i="81"/>
  <c r="L124" i="81"/>
  <c r="L110" i="81"/>
  <c r="L304" i="81"/>
  <c r="L190" i="81"/>
  <c r="L142" i="81"/>
  <c r="L117" i="81"/>
  <c r="L105" i="81"/>
  <c r="L146" i="81"/>
  <c r="L104" i="81"/>
  <c r="L178" i="81"/>
  <c r="L122" i="81"/>
  <c r="L336" i="81"/>
  <c r="L166" i="81"/>
  <c r="L128" i="81"/>
  <c r="L203" i="81"/>
  <c r="L118" i="81"/>
  <c r="L111" i="81"/>
  <c r="L106" i="81"/>
  <c r="L99" i="81"/>
  <c r="L116" i="81"/>
  <c r="L143" i="81"/>
  <c r="L133" i="81"/>
  <c r="L136" i="81"/>
  <c r="L119" i="81"/>
  <c r="L107" i="81"/>
  <c r="L100" i="81"/>
  <c r="L134" i="81"/>
  <c r="L191" i="81"/>
  <c r="L154" i="81"/>
  <c r="L129" i="81"/>
  <c r="L364" i="81"/>
  <c r="L109" i="81"/>
  <c r="L179" i="81"/>
  <c r="L167" i="81"/>
  <c r="L130" i="81"/>
  <c r="L98" i="81"/>
  <c r="G63" i="81"/>
  <c r="G64" i="81" s="1"/>
  <c r="L694" i="81"/>
  <c r="L682" i="81"/>
  <c r="L670" i="81"/>
  <c r="L658" i="81"/>
  <c r="L646" i="81"/>
  <c r="L634" i="81"/>
  <c r="L622" i="81"/>
  <c r="L610" i="81"/>
  <c r="L598" i="81"/>
  <c r="L586" i="81"/>
  <c r="L574" i="81"/>
  <c r="L562" i="81"/>
  <c r="L550" i="81"/>
  <c r="L538" i="81"/>
  <c r="L695" i="81"/>
  <c r="L683" i="81"/>
  <c r="L671" i="81"/>
  <c r="L659" i="81"/>
  <c r="L647" i="81"/>
  <c r="L635" i="81"/>
  <c r="L623" i="81"/>
  <c r="L611" i="81"/>
  <c r="L599" i="81"/>
  <c r="L587" i="81"/>
  <c r="L575" i="81"/>
  <c r="L563" i="81"/>
  <c r="L551" i="81"/>
  <c r="L539" i="81"/>
  <c r="L684" i="81"/>
  <c r="L672" i="81"/>
  <c r="L660" i="81"/>
  <c r="L648" i="81"/>
  <c r="L636" i="81"/>
  <c r="L624" i="81"/>
  <c r="L612" i="81"/>
  <c r="L600" i="81"/>
  <c r="L588" i="81"/>
  <c r="L576" i="81"/>
  <c r="L564" i="81"/>
  <c r="L552" i="81"/>
  <c r="L685" i="81"/>
  <c r="L673" i="81"/>
  <c r="L661" i="81"/>
  <c r="L649" i="81"/>
  <c r="L637" i="81"/>
  <c r="L625" i="81"/>
  <c r="L613" i="81"/>
  <c r="L601" i="81"/>
  <c r="L589" i="81"/>
  <c r="L577" i="81"/>
  <c r="L565" i="81"/>
  <c r="L553" i="81"/>
  <c r="L541" i="81"/>
  <c r="L529" i="81"/>
  <c r="L686" i="81"/>
  <c r="L674" i="81"/>
  <c r="L662" i="81"/>
  <c r="L650" i="81"/>
  <c r="L638" i="81"/>
  <c r="L626" i="81"/>
  <c r="L614" i="81"/>
  <c r="L602" i="81"/>
  <c r="L590" i="81"/>
  <c r="L578" i="81"/>
  <c r="L566" i="81"/>
  <c r="L554" i="81"/>
  <c r="L688" i="81"/>
  <c r="L676" i="81"/>
  <c r="L664" i="81"/>
  <c r="L652" i="81"/>
  <c r="L640" i="81"/>
  <c r="L628" i="81"/>
  <c r="L616" i="81"/>
  <c r="L604" i="81"/>
  <c r="L592" i="81"/>
  <c r="L580" i="81"/>
  <c r="L568" i="81"/>
  <c r="L556" i="81"/>
  <c r="L544" i="81"/>
  <c r="L689" i="81"/>
  <c r="L677" i="81"/>
  <c r="L665" i="81"/>
  <c r="L653" i="81"/>
  <c r="L641" i="81"/>
  <c r="L629" i="81"/>
  <c r="L617" i="81"/>
  <c r="L605" i="81"/>
  <c r="L593" i="81"/>
  <c r="L581" i="81"/>
  <c r="L569" i="81"/>
  <c r="L557" i="81"/>
  <c r="L690" i="81"/>
  <c r="L678" i="81"/>
  <c r="L666" i="81"/>
  <c r="L654" i="81"/>
  <c r="L642" i="81"/>
  <c r="L630" i="81"/>
  <c r="L618" i="81"/>
  <c r="L606" i="81"/>
  <c r="L594" i="81"/>
  <c r="L582" i="81"/>
  <c r="L570" i="81"/>
  <c r="L558" i="81"/>
  <c r="L546" i="81"/>
  <c r="L691" i="81"/>
  <c r="L679" i="81"/>
  <c r="L667" i="81"/>
  <c r="L655" i="81"/>
  <c r="L643" i="81"/>
  <c r="L631" i="81"/>
  <c r="L619" i="81"/>
  <c r="L607" i="81"/>
  <c r="L595" i="81"/>
  <c r="L583" i="81"/>
  <c r="L571" i="81"/>
  <c r="L559" i="81"/>
  <c r="L547" i="81"/>
  <c r="L535" i="81"/>
  <c r="L692" i="81"/>
  <c r="L693" i="81"/>
  <c r="L681" i="81"/>
  <c r="L669" i="81"/>
  <c r="L657" i="81"/>
  <c r="L645" i="81"/>
  <c r="L633" i="81"/>
  <c r="L621" i="81"/>
  <c r="L609" i="81"/>
  <c r="L597" i="81"/>
  <c r="L585" i="81"/>
  <c r="L573" i="81"/>
  <c r="L561" i="81"/>
  <c r="L549" i="81"/>
  <c r="L537" i="81"/>
  <c r="L534" i="81"/>
  <c r="L520" i="81"/>
  <c r="L508" i="81"/>
  <c r="L496" i="81"/>
  <c r="L548" i="81"/>
  <c r="L521" i="81"/>
  <c r="L509" i="81"/>
  <c r="L543" i="81"/>
  <c r="L540" i="81"/>
  <c r="L530" i="81"/>
  <c r="L522" i="81"/>
  <c r="L510" i="81"/>
  <c r="L498" i="81"/>
  <c r="L486" i="81"/>
  <c r="L474" i="81"/>
  <c r="L462" i="81"/>
  <c r="L523" i="81"/>
  <c r="L511" i="81"/>
  <c r="L499" i="81"/>
  <c r="L531" i="81"/>
  <c r="L524" i="81"/>
  <c r="L512" i="81"/>
  <c r="L500" i="81"/>
  <c r="L525" i="81"/>
  <c r="L513" i="81"/>
  <c r="L501" i="81"/>
  <c r="L687" i="81"/>
  <c r="L675" i="81"/>
  <c r="L663" i="81"/>
  <c r="L651" i="81"/>
  <c r="L639" i="81"/>
  <c r="L627" i="81"/>
  <c r="L615" i="81"/>
  <c r="L603" i="81"/>
  <c r="L591" i="81"/>
  <c r="L579" i="81"/>
  <c r="L567" i="81"/>
  <c r="L555" i="81"/>
  <c r="L526" i="81"/>
  <c r="L514" i="81"/>
  <c r="L502" i="81"/>
  <c r="L490" i="81"/>
  <c r="L532" i="81"/>
  <c r="L515" i="81"/>
  <c r="L503" i="81"/>
  <c r="L491" i="81"/>
  <c r="L680" i="81"/>
  <c r="L668" i="81"/>
  <c r="L656" i="81"/>
  <c r="L644" i="81"/>
  <c r="L632" i="81"/>
  <c r="L620" i="81"/>
  <c r="L608" i="81"/>
  <c r="L596" i="81"/>
  <c r="L584" i="81"/>
  <c r="L572" i="81"/>
  <c r="L560" i="81"/>
  <c r="L528" i="81"/>
  <c r="L519" i="81"/>
  <c r="L507" i="81"/>
  <c r="L495" i="81"/>
  <c r="L483" i="81"/>
  <c r="L471" i="81"/>
  <c r="L459" i="81"/>
  <c r="L536" i="81"/>
  <c r="L477" i="81"/>
  <c r="L465" i="81"/>
  <c r="L451" i="81"/>
  <c r="L439" i="81"/>
  <c r="L427" i="81"/>
  <c r="L415" i="81"/>
  <c r="L542" i="81"/>
  <c r="L504" i="81"/>
  <c r="L492" i="81"/>
  <c r="L488" i="81"/>
  <c r="L484" i="81"/>
  <c r="L478" i="81"/>
  <c r="L472" i="81"/>
  <c r="L466" i="81"/>
  <c r="L460" i="81"/>
  <c r="L452" i="81"/>
  <c r="L440" i="81"/>
  <c r="L428" i="81"/>
  <c r="L416" i="81"/>
  <c r="L479" i="81"/>
  <c r="L467" i="81"/>
  <c r="L453" i="81"/>
  <c r="L441" i="81"/>
  <c r="L429" i="81"/>
  <c r="L417" i="81"/>
  <c r="L518" i="81"/>
  <c r="L454" i="81"/>
  <c r="L442" i="81"/>
  <c r="L430" i="81"/>
  <c r="L418" i="81"/>
  <c r="L485" i="81"/>
  <c r="L480" i="81"/>
  <c r="L473" i="81"/>
  <c r="L468" i="81"/>
  <c r="L461" i="81"/>
  <c r="L455" i="81"/>
  <c r="L443" i="81"/>
  <c r="L431" i="81"/>
  <c r="L419" i="81"/>
  <c r="L407" i="81"/>
  <c r="L489" i="81"/>
  <c r="L456" i="81"/>
  <c r="L444" i="81"/>
  <c r="L432" i="81"/>
  <c r="L420" i="81"/>
  <c r="L408" i="81"/>
  <c r="L533" i="81"/>
  <c r="L516" i="81"/>
  <c r="L505" i="81"/>
  <c r="L493" i="81"/>
  <c r="L481" i="81"/>
  <c r="L469" i="81"/>
  <c r="L457" i="81"/>
  <c r="L445" i="81"/>
  <c r="L433" i="81"/>
  <c r="L421" i="81"/>
  <c r="L409" i="81"/>
  <c r="L545" i="81"/>
  <c r="L527" i="81"/>
  <c r="L446" i="81"/>
  <c r="L434" i="81"/>
  <c r="L422" i="81"/>
  <c r="L410" i="81"/>
  <c r="L482" i="81"/>
  <c r="L475" i="81"/>
  <c r="L470" i="81"/>
  <c r="L463" i="81"/>
  <c r="L458" i="81"/>
  <c r="L447" i="81"/>
  <c r="L435" i="81"/>
  <c r="L423" i="81"/>
  <c r="L411" i="81"/>
  <c r="L517" i="81"/>
  <c r="L497" i="81"/>
  <c r="L450" i="81"/>
  <c r="L438" i="81"/>
  <c r="L426" i="81"/>
  <c r="L414" i="81"/>
  <c r="L412" i="81"/>
  <c r="L494" i="81"/>
  <c r="L449" i="81"/>
  <c r="L437" i="81"/>
  <c r="L425" i="81"/>
  <c r="L413" i="81"/>
  <c r="L487" i="81"/>
  <c r="L506" i="81"/>
  <c r="L424" i="81"/>
  <c r="L448" i="81"/>
  <c r="L436" i="81"/>
  <c r="L476" i="81"/>
  <c r="L464" i="81"/>
  <c r="K386" i="81"/>
  <c r="K374" i="81"/>
  <c r="M374" i="81" s="1"/>
  <c r="K362" i="81"/>
  <c r="K350" i="81"/>
  <c r="K338" i="81"/>
  <c r="K376" i="81"/>
  <c r="K364" i="81"/>
  <c r="K352" i="81"/>
  <c r="K340" i="81"/>
  <c r="K328" i="81"/>
  <c r="M328" i="81" s="1"/>
  <c r="K377" i="81"/>
  <c r="K365" i="81"/>
  <c r="K353" i="81"/>
  <c r="K341" i="81"/>
  <c r="K329" i="81"/>
  <c r="K317" i="81"/>
  <c r="K378" i="81"/>
  <c r="K366" i="81"/>
  <c r="K379" i="81"/>
  <c r="M379" i="81" s="1"/>
  <c r="K367" i="81"/>
  <c r="K355" i="81"/>
  <c r="K380" i="81"/>
  <c r="K368" i="81"/>
  <c r="K356" i="81"/>
  <c r="K344" i="81"/>
  <c r="K332" i="81"/>
  <c r="K381" i="81"/>
  <c r="K382" i="81"/>
  <c r="M382" i="81" s="1"/>
  <c r="K370" i="81"/>
  <c r="K358" i="81"/>
  <c r="K346" i="81"/>
  <c r="M346" i="81" s="1"/>
  <c r="K334" i="81"/>
  <c r="K322" i="81"/>
  <c r="K385" i="81"/>
  <c r="M385" i="81" s="1"/>
  <c r="K373" i="81"/>
  <c r="K361" i="81"/>
  <c r="K349" i="81"/>
  <c r="K337" i="81"/>
  <c r="M337" i="81" s="1"/>
  <c r="K371" i="81"/>
  <c r="K359" i="81"/>
  <c r="K345" i="81"/>
  <c r="K342" i="81"/>
  <c r="K333" i="81"/>
  <c r="K330" i="81"/>
  <c r="K326" i="81"/>
  <c r="K321" i="81"/>
  <c r="K305" i="81"/>
  <c r="K293" i="81"/>
  <c r="K281" i="81"/>
  <c r="K269" i="81"/>
  <c r="M269" i="81" s="1"/>
  <c r="K257" i="81"/>
  <c r="K245" i="81"/>
  <c r="K316" i="81"/>
  <c r="M316" i="81" s="1"/>
  <c r="K306" i="81"/>
  <c r="K294" i="81"/>
  <c r="M294" i="81" s="1"/>
  <c r="K282" i="81"/>
  <c r="K354" i="81"/>
  <c r="M354" i="81" s="1"/>
  <c r="K307" i="81"/>
  <c r="M307" i="81" s="1"/>
  <c r="K295" i="81"/>
  <c r="K283" i="81"/>
  <c r="K271" i="81"/>
  <c r="K369" i="81"/>
  <c r="M369" i="81" s="1"/>
  <c r="K327" i="81"/>
  <c r="K308" i="81"/>
  <c r="K296" i="81"/>
  <c r="K284" i="81"/>
  <c r="K272" i="81"/>
  <c r="K260" i="81"/>
  <c r="K248" i="81"/>
  <c r="K236" i="81"/>
  <c r="K224" i="81"/>
  <c r="K212" i="81"/>
  <c r="K200" i="81"/>
  <c r="K383" i="81"/>
  <c r="K357" i="81"/>
  <c r="K343" i="81"/>
  <c r="M343" i="81" s="1"/>
  <c r="K331" i="81"/>
  <c r="K323" i="81"/>
  <c r="K318" i="81"/>
  <c r="K309" i="81"/>
  <c r="K297" i="81"/>
  <c r="K285" i="81"/>
  <c r="K273" i="81"/>
  <c r="K261" i="81"/>
  <c r="K375" i="81"/>
  <c r="K372" i="81"/>
  <c r="K363" i="81"/>
  <c r="K360" i="81"/>
  <c r="M360" i="81" s="1"/>
  <c r="K310" i="81"/>
  <c r="K298" i="81"/>
  <c r="K286" i="81"/>
  <c r="K274" i="81"/>
  <c r="K262" i="81"/>
  <c r="K250" i="81"/>
  <c r="M250" i="81" s="1"/>
  <c r="K238" i="81"/>
  <c r="M238" i="81" s="1"/>
  <c r="K347" i="81"/>
  <c r="K335" i="81"/>
  <c r="K319" i="81"/>
  <c r="K311" i="81"/>
  <c r="K299" i="81"/>
  <c r="K287" i="81"/>
  <c r="M287" i="81" s="1"/>
  <c r="K275" i="81"/>
  <c r="K263" i="81"/>
  <c r="M263" i="81" s="1"/>
  <c r="K251" i="81"/>
  <c r="K239" i="81"/>
  <c r="K227" i="81"/>
  <c r="K215" i="81"/>
  <c r="K324" i="81"/>
  <c r="K312" i="81"/>
  <c r="K300" i="81"/>
  <c r="M300" i="81" s="1"/>
  <c r="K288" i="81"/>
  <c r="K276" i="81"/>
  <c r="K264" i="81"/>
  <c r="K252" i="81"/>
  <c r="K240" i="81"/>
  <c r="K228" i="81"/>
  <c r="M228" i="81" s="1"/>
  <c r="K216" i="81"/>
  <c r="K313" i="81"/>
  <c r="K301" i="81"/>
  <c r="K289" i="81"/>
  <c r="K277" i="81"/>
  <c r="K265" i="81"/>
  <c r="K253" i="81"/>
  <c r="K351" i="81"/>
  <c r="K348" i="81"/>
  <c r="K339" i="81"/>
  <c r="K336" i="81"/>
  <c r="K315" i="81"/>
  <c r="K304" i="81"/>
  <c r="K292" i="81"/>
  <c r="K280" i="81"/>
  <c r="K268" i="81"/>
  <c r="K256" i="81"/>
  <c r="K244" i="81"/>
  <c r="M244" i="81" s="1"/>
  <c r="K232" i="81"/>
  <c r="K220" i="81"/>
  <c r="K208" i="81"/>
  <c r="K196" i="81"/>
  <c r="K198" i="81"/>
  <c r="K191" i="81"/>
  <c r="K179" i="81"/>
  <c r="K167" i="81"/>
  <c r="K155" i="81"/>
  <c r="K143" i="81"/>
  <c r="K131" i="81"/>
  <c r="K119" i="81"/>
  <c r="K107" i="81"/>
  <c r="K302" i="81"/>
  <c r="K279" i="81"/>
  <c r="K243" i="81"/>
  <c r="K234" i="81"/>
  <c r="K226" i="81"/>
  <c r="K222" i="81"/>
  <c r="K214" i="81"/>
  <c r="M214" i="81" s="1"/>
  <c r="K210" i="81"/>
  <c r="K204" i="81"/>
  <c r="K192" i="81"/>
  <c r="K180" i="81"/>
  <c r="M180" i="81" s="1"/>
  <c r="K168" i="81"/>
  <c r="K247" i="81"/>
  <c r="K230" i="81"/>
  <c r="K218" i="81"/>
  <c r="K205" i="81"/>
  <c r="K193" i="81"/>
  <c r="K181" i="81"/>
  <c r="K169" i="81"/>
  <c r="M169" i="81" s="1"/>
  <c r="K157" i="81"/>
  <c r="K325" i="81"/>
  <c r="K241" i="81"/>
  <c r="K199" i="81"/>
  <c r="K182" i="81"/>
  <c r="K170" i="81"/>
  <c r="M170" i="81" s="1"/>
  <c r="K158" i="81"/>
  <c r="K146" i="81"/>
  <c r="M146" i="81" s="1"/>
  <c r="K134" i="81"/>
  <c r="K122" i="81"/>
  <c r="K290" i="81"/>
  <c r="K258" i="81"/>
  <c r="K235" i="81"/>
  <c r="K223" i="81"/>
  <c r="K211" i="81"/>
  <c r="K206" i="81"/>
  <c r="K194" i="81"/>
  <c r="K183" i="81"/>
  <c r="K171" i="81"/>
  <c r="K159" i="81"/>
  <c r="K270" i="81"/>
  <c r="K267" i="81"/>
  <c r="K255" i="81"/>
  <c r="K184" i="81"/>
  <c r="K172" i="81"/>
  <c r="K160" i="81"/>
  <c r="K148" i="81"/>
  <c r="K136" i="81"/>
  <c r="K124" i="81"/>
  <c r="K112" i="81"/>
  <c r="M112" i="81" s="1"/>
  <c r="K100" i="81"/>
  <c r="K231" i="81"/>
  <c r="K219" i="81"/>
  <c r="K207" i="81"/>
  <c r="K195" i="81"/>
  <c r="K185" i="81"/>
  <c r="M185" i="81" s="1"/>
  <c r="K173" i="81"/>
  <c r="K161" i="81"/>
  <c r="K149" i="81"/>
  <c r="K137" i="81"/>
  <c r="K125" i="81"/>
  <c r="M125" i="81" s="1"/>
  <c r="K113" i="81"/>
  <c r="K101" i="81"/>
  <c r="K384" i="81"/>
  <c r="K303" i="81"/>
  <c r="K278" i="81"/>
  <c r="K201" i="81"/>
  <c r="M201" i="81" s="1"/>
  <c r="K186" i="81"/>
  <c r="K174" i="81"/>
  <c r="K162" i="81"/>
  <c r="K150" i="81"/>
  <c r="K138" i="81"/>
  <c r="M138" i="81" s="1"/>
  <c r="K126" i="81"/>
  <c r="K114" i="81"/>
  <c r="K102" i="81"/>
  <c r="K242" i="81"/>
  <c r="K187" i="81"/>
  <c r="K175" i="81"/>
  <c r="K163" i="81"/>
  <c r="K151" i="81"/>
  <c r="K139" i="81"/>
  <c r="K259" i="81"/>
  <c r="K225" i="81"/>
  <c r="K213" i="81"/>
  <c r="K202" i="81"/>
  <c r="K197" i="81"/>
  <c r="M197" i="81" s="1"/>
  <c r="K188" i="81"/>
  <c r="K176" i="81"/>
  <c r="K164" i="81"/>
  <c r="K152" i="81"/>
  <c r="K140" i="81"/>
  <c r="M140" i="81" s="1"/>
  <c r="K233" i="81"/>
  <c r="M233" i="81" s="1"/>
  <c r="K130" i="81"/>
  <c r="K237" i="81"/>
  <c r="K145" i="81"/>
  <c r="K127" i="81"/>
  <c r="M127" i="81" s="1"/>
  <c r="K121" i="81"/>
  <c r="K144" i="81"/>
  <c r="K120" i="81"/>
  <c r="K110" i="81"/>
  <c r="K98" i="81"/>
  <c r="K177" i="81"/>
  <c r="K254" i="81"/>
  <c r="K190" i="81"/>
  <c r="M190" i="81" s="1"/>
  <c r="K142" i="81"/>
  <c r="K135" i="81"/>
  <c r="K117" i="81"/>
  <c r="K105" i="81"/>
  <c r="K132" i="81"/>
  <c r="M132" i="81" s="1"/>
  <c r="K147" i="81"/>
  <c r="K291" i="81"/>
  <c r="K209" i="81"/>
  <c r="K178" i="81"/>
  <c r="K153" i="81"/>
  <c r="K314" i="81"/>
  <c r="K166" i="81"/>
  <c r="M166" i="81" s="1"/>
  <c r="K156" i="81"/>
  <c r="K128" i="81"/>
  <c r="M128" i="81" s="1"/>
  <c r="K99" i="81"/>
  <c r="K203" i="81"/>
  <c r="K118" i="81"/>
  <c r="K111" i="81"/>
  <c r="K106" i="81"/>
  <c r="K103" i="81"/>
  <c r="K108" i="81"/>
  <c r="K249" i="81"/>
  <c r="K217" i="81"/>
  <c r="K133" i="81"/>
  <c r="K115" i="81"/>
  <c r="K129" i="81"/>
  <c r="K123" i="81"/>
  <c r="K141" i="81"/>
  <c r="K320" i="81"/>
  <c r="M320" i="81" s="1"/>
  <c r="K221" i="81"/>
  <c r="M221" i="81" s="1"/>
  <c r="K266" i="81"/>
  <c r="K154" i="81"/>
  <c r="K189" i="81"/>
  <c r="K246" i="81"/>
  <c r="K229" i="81"/>
  <c r="K165" i="81"/>
  <c r="K116" i="81"/>
  <c r="K109" i="81"/>
  <c r="K104" i="81"/>
  <c r="K693" i="81"/>
  <c r="K681" i="81"/>
  <c r="K669" i="81"/>
  <c r="K657" i="81"/>
  <c r="K645" i="81"/>
  <c r="K633" i="81"/>
  <c r="K621" i="81"/>
  <c r="K609" i="81"/>
  <c r="K597" i="81"/>
  <c r="M597" i="81" s="1"/>
  <c r="K585" i="81"/>
  <c r="K573" i="81"/>
  <c r="K561" i="81"/>
  <c r="K549" i="81"/>
  <c r="K537" i="81"/>
  <c r="K694" i="81"/>
  <c r="K682" i="81"/>
  <c r="K670" i="81"/>
  <c r="K658" i="81"/>
  <c r="K646" i="81"/>
  <c r="K634" i="81"/>
  <c r="K622" i="81"/>
  <c r="K610" i="81"/>
  <c r="K598" i="81"/>
  <c r="K586" i="81"/>
  <c r="K574" i="81"/>
  <c r="K562" i="81"/>
  <c r="K550" i="81"/>
  <c r="M550" i="81" s="1"/>
  <c r="K538" i="81"/>
  <c r="K695" i="81"/>
  <c r="K683" i="81"/>
  <c r="K671" i="81"/>
  <c r="K659" i="81"/>
  <c r="K647" i="81"/>
  <c r="K635" i="81"/>
  <c r="K623" i="81"/>
  <c r="K611" i="81"/>
  <c r="K599" i="81"/>
  <c r="K587" i="81"/>
  <c r="K575" i="81"/>
  <c r="K563" i="81"/>
  <c r="K551" i="81"/>
  <c r="K684" i="81"/>
  <c r="K672" i="81"/>
  <c r="K660" i="81"/>
  <c r="K648" i="81"/>
  <c r="M648" i="81" s="1"/>
  <c r="K636" i="81"/>
  <c r="K624" i="81"/>
  <c r="K612" i="81"/>
  <c r="K600" i="81"/>
  <c r="K588" i="81"/>
  <c r="K576" i="81"/>
  <c r="K564" i="81"/>
  <c r="K552" i="81"/>
  <c r="K540" i="81"/>
  <c r="K528" i="81"/>
  <c r="K685" i="81"/>
  <c r="K673" i="81"/>
  <c r="K661" i="81"/>
  <c r="K649" i="81"/>
  <c r="K637" i="81"/>
  <c r="K625" i="81"/>
  <c r="K613" i="81"/>
  <c r="K601" i="81"/>
  <c r="M601" i="81" s="1"/>
  <c r="K589" i="81"/>
  <c r="K577" i="81"/>
  <c r="K565" i="81"/>
  <c r="K553" i="81"/>
  <c r="K687" i="81"/>
  <c r="K675" i="81"/>
  <c r="K663" i="81"/>
  <c r="K651" i="81"/>
  <c r="K639" i="81"/>
  <c r="K627" i="81"/>
  <c r="K615" i="81"/>
  <c r="K603" i="81"/>
  <c r="K591" i="81"/>
  <c r="K579" i="81"/>
  <c r="K567" i="81"/>
  <c r="K555" i="81"/>
  <c r="K543" i="81"/>
  <c r="K688" i="81"/>
  <c r="K676" i="81"/>
  <c r="K664" i="81"/>
  <c r="K652" i="81"/>
  <c r="K640" i="81"/>
  <c r="K628" i="81"/>
  <c r="K616" i="81"/>
  <c r="K604" i="81"/>
  <c r="K592" i="81"/>
  <c r="K580" i="81"/>
  <c r="K568" i="81"/>
  <c r="K556" i="81"/>
  <c r="K689" i="81"/>
  <c r="M689" i="81" s="1"/>
  <c r="K677" i="81"/>
  <c r="K665" i="81"/>
  <c r="K653" i="81"/>
  <c r="K641" i="81"/>
  <c r="K629" i="81"/>
  <c r="K617" i="81"/>
  <c r="K605" i="81"/>
  <c r="K593" i="81"/>
  <c r="K581" i="81"/>
  <c r="K569" i="81"/>
  <c r="K557" i="81"/>
  <c r="K545" i="81"/>
  <c r="K690" i="81"/>
  <c r="K678" i="81"/>
  <c r="K666" i="81"/>
  <c r="K654" i="81"/>
  <c r="K642" i="81"/>
  <c r="K630" i="81"/>
  <c r="M630" i="81" s="1"/>
  <c r="K618" i="81"/>
  <c r="K606" i="81"/>
  <c r="K594" i="81"/>
  <c r="K582" i="81"/>
  <c r="K570" i="81"/>
  <c r="K558" i="81"/>
  <c r="K546" i="81"/>
  <c r="K534" i="81"/>
  <c r="K691" i="81"/>
  <c r="K692" i="81"/>
  <c r="K680" i="81"/>
  <c r="K668" i="81"/>
  <c r="K656" i="81"/>
  <c r="K644" i="81"/>
  <c r="K632" i="81"/>
  <c r="K620" i="81"/>
  <c r="K608" i="81"/>
  <c r="K596" i="81"/>
  <c r="K584" i="81"/>
  <c r="K572" i="81"/>
  <c r="K560" i="81"/>
  <c r="K548" i="81"/>
  <c r="K536" i="81"/>
  <c r="K686" i="81"/>
  <c r="K674" i="81"/>
  <c r="K662" i="81"/>
  <c r="K650" i="81"/>
  <c r="K638" i="81"/>
  <c r="K626" i="81"/>
  <c r="K614" i="81"/>
  <c r="M614" i="81" s="1"/>
  <c r="K602" i="81"/>
  <c r="K590" i="81"/>
  <c r="K578" i="81"/>
  <c r="K566" i="81"/>
  <c r="K519" i="81"/>
  <c r="K507" i="81"/>
  <c r="K495" i="81"/>
  <c r="K554" i="81"/>
  <c r="K529" i="81"/>
  <c r="K520" i="81"/>
  <c r="K508" i="81"/>
  <c r="K521" i="81"/>
  <c r="K509" i="81"/>
  <c r="K497" i="81"/>
  <c r="K485" i="81"/>
  <c r="K473" i="81"/>
  <c r="M473" i="81" s="1"/>
  <c r="K461" i="81"/>
  <c r="K530" i="81"/>
  <c r="K522" i="81"/>
  <c r="M522" i="81" s="1"/>
  <c r="K510" i="81"/>
  <c r="K498" i="81"/>
  <c r="K535" i="81"/>
  <c r="K523" i="81"/>
  <c r="K511" i="81"/>
  <c r="K499" i="81"/>
  <c r="K679" i="81"/>
  <c r="K667" i="81"/>
  <c r="K655" i="81"/>
  <c r="M655" i="81" s="1"/>
  <c r="K643" i="81"/>
  <c r="K631" i="81"/>
  <c r="K619" i="81"/>
  <c r="K607" i="81"/>
  <c r="K595" i="81"/>
  <c r="K583" i="81"/>
  <c r="K571" i="81"/>
  <c r="K559" i="81"/>
  <c r="M559" i="81" s="1"/>
  <c r="K531" i="81"/>
  <c r="K524" i="81"/>
  <c r="K512" i="81"/>
  <c r="K500" i="81"/>
  <c r="M500" i="81" s="1"/>
  <c r="K525" i="81"/>
  <c r="K513" i="81"/>
  <c r="K501" i="81"/>
  <c r="K489" i="81"/>
  <c r="K544" i="81"/>
  <c r="K541" i="81"/>
  <c r="K526" i="81"/>
  <c r="K514" i="81"/>
  <c r="K502" i="81"/>
  <c r="K490" i="81"/>
  <c r="K542" i="81"/>
  <c r="K518" i="81"/>
  <c r="M518" i="81" s="1"/>
  <c r="K506" i="81"/>
  <c r="M506" i="81" s="1"/>
  <c r="K494" i="81"/>
  <c r="K482" i="81"/>
  <c r="K470" i="81"/>
  <c r="K458" i="81"/>
  <c r="K517" i="81"/>
  <c r="K450" i="81"/>
  <c r="K438" i="81"/>
  <c r="K426" i="81"/>
  <c r="K414" i="81"/>
  <c r="K532" i="81"/>
  <c r="K477" i="81"/>
  <c r="K465" i="81"/>
  <c r="M465" i="81" s="1"/>
  <c r="K451" i="81"/>
  <c r="K439" i="81"/>
  <c r="K427" i="81"/>
  <c r="K415" i="81"/>
  <c r="K515" i="81"/>
  <c r="M515" i="81" s="1"/>
  <c r="K504" i="81"/>
  <c r="K492" i="81"/>
  <c r="M492" i="81" s="1"/>
  <c r="K488" i="81"/>
  <c r="K484" i="81"/>
  <c r="K478" i="81"/>
  <c r="K472" i="81"/>
  <c r="K466" i="81"/>
  <c r="M466" i="81" s="1"/>
  <c r="K460" i="81"/>
  <c r="K452" i="81"/>
  <c r="K440" i="81"/>
  <c r="K428" i="81"/>
  <c r="K416" i="81"/>
  <c r="M416" i="81" s="1"/>
  <c r="K479" i="81"/>
  <c r="K467" i="81"/>
  <c r="M467" i="81" s="1"/>
  <c r="K453" i="81"/>
  <c r="K441" i="81"/>
  <c r="K429" i="81"/>
  <c r="K417" i="81"/>
  <c r="K454" i="81"/>
  <c r="K442" i="81"/>
  <c r="K430" i="81"/>
  <c r="K418" i="81"/>
  <c r="K480" i="81"/>
  <c r="K468" i="81"/>
  <c r="K455" i="81"/>
  <c r="K443" i="81"/>
  <c r="K431" i="81"/>
  <c r="K419" i="81"/>
  <c r="K407" i="81"/>
  <c r="K496" i="81"/>
  <c r="K456" i="81"/>
  <c r="K444" i="81"/>
  <c r="K432" i="81"/>
  <c r="K420" i="81"/>
  <c r="K408" i="81"/>
  <c r="K547" i="81"/>
  <c r="M547" i="81" s="1"/>
  <c r="K539" i="81"/>
  <c r="K533" i="81"/>
  <c r="K516" i="81"/>
  <c r="K505" i="81"/>
  <c r="K493" i="81"/>
  <c r="K486" i="81"/>
  <c r="M486" i="81" s="1"/>
  <c r="K481" i="81"/>
  <c r="K474" i="81"/>
  <c r="K469" i="81"/>
  <c r="K462" i="81"/>
  <c r="K457" i="81"/>
  <c r="K445" i="81"/>
  <c r="K433" i="81"/>
  <c r="K421" i="81"/>
  <c r="K409" i="81"/>
  <c r="K527" i="81"/>
  <c r="K446" i="81"/>
  <c r="K434" i="81"/>
  <c r="K422" i="81"/>
  <c r="M422" i="81" s="1"/>
  <c r="K410" i="81"/>
  <c r="K483" i="81"/>
  <c r="K476" i="81"/>
  <c r="K471" i="81"/>
  <c r="K464" i="81"/>
  <c r="M464" i="81" s="1"/>
  <c r="K459" i="81"/>
  <c r="K449" i="81"/>
  <c r="M449" i="81" s="1"/>
  <c r="K437" i="81"/>
  <c r="K425" i="81"/>
  <c r="K413" i="81"/>
  <c r="K424" i="81"/>
  <c r="K503" i="81"/>
  <c r="K412" i="81"/>
  <c r="K463" i="81"/>
  <c r="K447" i="81"/>
  <c r="K475" i="81"/>
  <c r="K435" i="81"/>
  <c r="K423" i="81"/>
  <c r="K487" i="81"/>
  <c r="K411" i="81"/>
  <c r="K491" i="81"/>
  <c r="K436" i="81"/>
  <c r="K448" i="81"/>
  <c r="F30" i="79"/>
  <c r="E30" i="79"/>
  <c r="H27" i="79"/>
  <c r="G30" i="79"/>
  <c r="H23" i="79"/>
  <c r="H28" i="79"/>
  <c r="H25" i="79"/>
  <c r="H29" i="79"/>
  <c r="H26" i="79"/>
  <c r="H24" i="79"/>
  <c r="D30" i="79"/>
  <c r="D36" i="79" s="1"/>
  <c r="G36" i="79" s="1"/>
  <c r="D17" i="79"/>
  <c r="F11" i="79"/>
  <c r="K498" i="82" l="1"/>
  <c r="K485" i="82"/>
  <c r="K564" i="82"/>
  <c r="K439" i="82"/>
  <c r="K632" i="82"/>
  <c r="K454" i="82"/>
  <c r="K583" i="82"/>
  <c r="K602" i="82"/>
  <c r="K503" i="82"/>
  <c r="K440" i="82"/>
  <c r="K607" i="82"/>
  <c r="K429" i="82"/>
  <c r="K640" i="82"/>
  <c r="K465" i="82"/>
  <c r="K687" i="82"/>
  <c r="K545" i="82"/>
  <c r="K661" i="82"/>
  <c r="K510" i="82"/>
  <c r="K679" i="82"/>
  <c r="K497" i="82"/>
  <c r="K641" i="82"/>
  <c r="K483" i="82"/>
  <c r="K675" i="82"/>
  <c r="K475" i="82"/>
  <c r="K443" i="82"/>
  <c r="K614" i="82"/>
  <c r="K446" i="82"/>
  <c r="K540" i="82"/>
  <c r="K594" i="82"/>
  <c r="K612" i="82"/>
  <c r="K624" i="82"/>
  <c r="K488" i="82"/>
  <c r="K656" i="82"/>
  <c r="K653" i="82"/>
  <c r="K670" i="82"/>
  <c r="K419" i="82"/>
  <c r="K518" i="82"/>
  <c r="K701" i="82"/>
  <c r="K693" i="82"/>
  <c r="K551" i="82"/>
  <c r="K537" i="82"/>
  <c r="K516" i="82"/>
  <c r="K568" i="82"/>
  <c r="K586" i="82"/>
  <c r="K451" i="82"/>
  <c r="K525" i="82"/>
  <c r="K533" i="82"/>
  <c r="K704" i="82"/>
  <c r="K515" i="82"/>
  <c r="K570" i="82"/>
  <c r="K628" i="82"/>
  <c r="K650" i="82"/>
  <c r="K648" i="82"/>
  <c r="K422" i="82"/>
  <c r="K620" i="82"/>
  <c r="K448" i="82"/>
  <c r="K530" i="82"/>
  <c r="K466" i="82"/>
  <c r="K654" i="82"/>
  <c r="K676" i="82"/>
  <c r="K686" i="82"/>
  <c r="K599" i="82"/>
  <c r="K500" i="82"/>
  <c r="K644" i="82"/>
  <c r="K508" i="82"/>
  <c r="K469" i="82"/>
  <c r="K490" i="82"/>
  <c r="K666" i="82"/>
  <c r="K688" i="82"/>
  <c r="K577" i="82"/>
  <c r="K611" i="82"/>
  <c r="K433" i="82"/>
  <c r="K692" i="82"/>
  <c r="K520" i="82"/>
  <c r="K481" i="82"/>
  <c r="K543" i="82"/>
  <c r="K702" i="82"/>
  <c r="K567" i="82"/>
  <c r="K589" i="82"/>
  <c r="K635" i="82"/>
  <c r="K438" i="82"/>
  <c r="K450" i="82"/>
  <c r="K447" i="82"/>
  <c r="K505" i="82"/>
  <c r="K555" i="82"/>
  <c r="K557" i="82"/>
  <c r="K627" i="82"/>
  <c r="K625" i="82"/>
  <c r="K695" i="82"/>
  <c r="K420" i="82"/>
  <c r="K462" i="82"/>
  <c r="K459" i="82"/>
  <c r="K468" i="82"/>
  <c r="K571" i="82"/>
  <c r="K581" i="82"/>
  <c r="K639" i="82"/>
  <c r="K637" i="82"/>
  <c r="K574" i="82"/>
  <c r="K463" i="82"/>
  <c r="K452" i="82"/>
  <c r="K534" i="82"/>
  <c r="K560" i="82"/>
  <c r="K528" i="82"/>
  <c r="K667" i="82"/>
  <c r="K689" i="82"/>
  <c r="K542" i="82"/>
  <c r="K576" i="82"/>
  <c r="K549" i="82"/>
  <c r="K561" i="82"/>
  <c r="K585" i="82"/>
  <c r="K657" i="82"/>
  <c r="K427" i="82"/>
  <c r="K424" i="82"/>
  <c r="K546" i="82"/>
  <c r="K444" i="82"/>
  <c r="K668" i="82"/>
  <c r="K522" i="82"/>
  <c r="K436" i="82"/>
  <c r="K471" i="82"/>
  <c r="K680" i="82"/>
  <c r="K493" i="82"/>
  <c r="K539" i="82"/>
  <c r="K478" i="82"/>
  <c r="K595" i="82"/>
  <c r="K582" i="82"/>
  <c r="K569" i="82"/>
  <c r="K556" i="82"/>
  <c r="K700" i="82"/>
  <c r="K699" i="82"/>
  <c r="K674" i="82"/>
  <c r="K649" i="82"/>
  <c r="K636" i="82"/>
  <c r="K623" i="82"/>
  <c r="K598" i="82"/>
  <c r="K573" i="82"/>
  <c r="K610" i="82"/>
  <c r="K512" i="82"/>
  <c r="K423" i="82"/>
  <c r="K432" i="82"/>
  <c r="K477" i="82"/>
  <c r="K499" i="82"/>
  <c r="K437" i="82"/>
  <c r="K460" i="82"/>
  <c r="K495" i="82"/>
  <c r="K470" i="82"/>
  <c r="K517" i="82"/>
  <c r="K455" i="82"/>
  <c r="K502" i="82"/>
  <c r="K619" i="82"/>
  <c r="K606" i="82"/>
  <c r="K593" i="82"/>
  <c r="K580" i="82"/>
  <c r="K579" i="82"/>
  <c r="K554" i="82"/>
  <c r="K698" i="82"/>
  <c r="K673" i="82"/>
  <c r="K660" i="82"/>
  <c r="K647" i="82"/>
  <c r="K622" i="82"/>
  <c r="K597" i="82"/>
  <c r="K428" i="82"/>
  <c r="K434" i="82"/>
  <c r="K441" i="82"/>
  <c r="K489" i="82"/>
  <c r="K511" i="82"/>
  <c r="K449" i="82"/>
  <c r="K472" i="82"/>
  <c r="K507" i="82"/>
  <c r="K482" i="82"/>
  <c r="K529" i="82"/>
  <c r="K467" i="82"/>
  <c r="K514" i="82"/>
  <c r="K631" i="82"/>
  <c r="K618" i="82"/>
  <c r="K605" i="82"/>
  <c r="K592" i="82"/>
  <c r="K591" i="82"/>
  <c r="K566" i="82"/>
  <c r="K541" i="82"/>
  <c r="K685" i="82"/>
  <c r="K672" i="82"/>
  <c r="K659" i="82"/>
  <c r="K634" i="82"/>
  <c r="K609" i="82"/>
  <c r="K426" i="82"/>
  <c r="K453" i="82"/>
  <c r="K464" i="82"/>
  <c r="K501" i="82"/>
  <c r="K523" i="82"/>
  <c r="K461" i="82"/>
  <c r="K484" i="82"/>
  <c r="K519" i="82"/>
  <c r="K494" i="82"/>
  <c r="K544" i="82"/>
  <c r="K479" i="82"/>
  <c r="K526" i="82"/>
  <c r="K643" i="82"/>
  <c r="K630" i="82"/>
  <c r="K617" i="82"/>
  <c r="K604" i="82"/>
  <c r="K603" i="82"/>
  <c r="K578" i="82"/>
  <c r="K553" i="82"/>
  <c r="K697" i="82"/>
  <c r="K684" i="82"/>
  <c r="K671" i="82"/>
  <c r="K646" i="82"/>
  <c r="K621" i="82"/>
  <c r="K435" i="82"/>
  <c r="K458" i="82"/>
  <c r="K476" i="82"/>
  <c r="K513" i="82"/>
  <c r="K535" i="82"/>
  <c r="K473" i="82"/>
  <c r="K496" i="82"/>
  <c r="K531" i="82"/>
  <c r="K506" i="82"/>
  <c r="K456" i="82"/>
  <c r="K491" i="82"/>
  <c r="K538" i="82"/>
  <c r="K655" i="82"/>
  <c r="K642" i="82"/>
  <c r="K629" i="82"/>
  <c r="K616" i="82"/>
  <c r="K615" i="82"/>
  <c r="K590" i="82"/>
  <c r="K565" i="82"/>
  <c r="K552" i="82"/>
  <c r="K696" i="82"/>
  <c r="K683" i="82"/>
  <c r="K658" i="82"/>
  <c r="K633" i="82"/>
  <c r="K645" i="82"/>
  <c r="K682" i="82"/>
  <c r="K487" i="82"/>
  <c r="K524" i="82"/>
  <c r="K431" i="82"/>
  <c r="K572" i="82"/>
  <c r="K474" i="82"/>
  <c r="K509" i="82"/>
  <c r="K532" i="82"/>
  <c r="K584" i="82"/>
  <c r="K445" i="82"/>
  <c r="K492" i="82"/>
  <c r="K527" i="82"/>
  <c r="K547" i="82"/>
  <c r="K691" i="82"/>
  <c r="K678" i="82"/>
  <c r="K665" i="82"/>
  <c r="K652" i="82"/>
  <c r="K651" i="82"/>
  <c r="K626" i="82"/>
  <c r="K601" i="82"/>
  <c r="K588" i="82"/>
  <c r="K575" i="82"/>
  <c r="K550" i="82"/>
  <c r="K694" i="82"/>
  <c r="K669" i="82"/>
  <c r="K563" i="82"/>
  <c r="K707" i="82"/>
  <c r="K425" i="82"/>
  <c r="K421" i="82"/>
  <c r="K430" i="82"/>
  <c r="K596" i="82"/>
  <c r="K486" i="82"/>
  <c r="K521" i="82"/>
  <c r="K548" i="82"/>
  <c r="K608" i="82"/>
  <c r="K457" i="82"/>
  <c r="K504" i="82"/>
  <c r="K442" i="82"/>
  <c r="K559" i="82"/>
  <c r="K703" i="82"/>
  <c r="K690" i="82"/>
  <c r="K677" i="82"/>
  <c r="K664" i="82"/>
  <c r="K663" i="82"/>
  <c r="K638" i="82"/>
  <c r="K613" i="82"/>
  <c r="K600" i="82"/>
  <c r="K587" i="82"/>
  <c r="K562" i="82"/>
  <c r="K706" i="82"/>
  <c r="M493" i="81"/>
  <c r="M532" i="81"/>
  <c r="M639" i="81"/>
  <c r="M104" i="81"/>
  <c r="M445" i="81"/>
  <c r="M520" i="81"/>
  <c r="M555" i="81"/>
  <c r="M249" i="81"/>
  <c r="M153" i="81"/>
  <c r="M278" i="81"/>
  <c r="M207" i="81"/>
  <c r="M251" i="81"/>
  <c r="M309" i="81"/>
  <c r="M282" i="81"/>
  <c r="M330" i="81"/>
  <c r="M367" i="81"/>
  <c r="M591" i="81"/>
  <c r="M631" i="81"/>
  <c r="M617" i="81"/>
  <c r="M576" i="81"/>
  <c r="M669" i="81"/>
  <c r="M494" i="81"/>
  <c r="M513" i="81"/>
  <c r="M203" i="81"/>
  <c r="M421" i="81"/>
  <c r="M165" i="81"/>
  <c r="M480" i="81"/>
  <c r="M458" i="81"/>
  <c r="M498" i="81"/>
  <c r="M567" i="81"/>
  <c r="M134" i="81"/>
  <c r="M159" i="81"/>
  <c r="M534" i="81"/>
  <c r="M649" i="81"/>
  <c r="M160" i="81"/>
  <c r="M223" i="81"/>
  <c r="M289" i="81"/>
  <c r="M468" i="81"/>
  <c r="M607" i="81"/>
  <c r="M593" i="81"/>
  <c r="M552" i="81"/>
  <c r="M474" i="81"/>
  <c r="M111" i="81"/>
  <c r="M141" i="81"/>
  <c r="M206" i="81"/>
  <c r="M545" i="81"/>
  <c r="M186" i="81"/>
  <c r="M292" i="81"/>
  <c r="M227" i="81"/>
  <c r="M321" i="81"/>
  <c r="M380" i="81"/>
  <c r="M539" i="81"/>
  <c r="M526" i="81"/>
  <c r="M508" i="81"/>
  <c r="M687" i="81"/>
  <c r="M239" i="81"/>
  <c r="M297" i="81"/>
  <c r="M553" i="81"/>
  <c r="M175" i="81"/>
  <c r="M334" i="81"/>
  <c r="M435" i="81"/>
  <c r="M471" i="81"/>
  <c r="M270" i="81"/>
  <c r="M497" i="81"/>
  <c r="M143" i="81"/>
  <c r="M191" i="81"/>
  <c r="M476" i="81"/>
  <c r="M462" i="81"/>
  <c r="M418" i="81"/>
  <c r="M470" i="81"/>
  <c r="M645" i="81"/>
  <c r="M154" i="81"/>
  <c r="M242" i="81"/>
  <c r="M243" i="81"/>
  <c r="M252" i="81"/>
  <c r="M298" i="81"/>
  <c r="M578" i="81"/>
  <c r="M414" i="81"/>
  <c r="M590" i="81"/>
  <c r="M347" i="81"/>
  <c r="M212" i="81"/>
  <c r="M361" i="81"/>
  <c r="M365" i="81"/>
  <c r="M408" i="81"/>
  <c r="M428" i="81"/>
  <c r="M415" i="81"/>
  <c r="M595" i="81"/>
  <c r="M632" i="81"/>
  <c r="M594" i="81"/>
  <c r="M580" i="81"/>
  <c r="M683" i="81"/>
  <c r="M658" i="81"/>
  <c r="M189" i="81"/>
  <c r="M303" i="81"/>
  <c r="M544" i="81"/>
  <c r="M535" i="81"/>
  <c r="M177" i="81"/>
  <c r="M267" i="81"/>
  <c r="M122" i="81"/>
  <c r="M315" i="81"/>
  <c r="M650" i="81"/>
  <c r="M540" i="81"/>
  <c r="M205" i="81"/>
  <c r="M231" i="81"/>
  <c r="M442" i="81"/>
  <c r="M114" i="81"/>
  <c r="M302" i="81"/>
  <c r="M276" i="81"/>
  <c r="M245" i="81"/>
  <c r="M350" i="81"/>
  <c r="M503" i="81"/>
  <c r="M615" i="81"/>
  <c r="M311" i="81"/>
  <c r="M103" i="81"/>
  <c r="M641" i="81"/>
  <c r="M625" i="81"/>
  <c r="M600" i="81"/>
  <c r="M549" i="81"/>
  <c r="M693" i="81"/>
  <c r="M136" i="81"/>
  <c r="M265" i="81"/>
  <c r="M372" i="81"/>
  <c r="M383" i="81"/>
  <c r="M448" i="81"/>
  <c r="M407" i="81"/>
  <c r="M560" i="81"/>
  <c r="M666" i="81"/>
  <c r="M652" i="81"/>
  <c r="M611" i="81"/>
  <c r="M586" i="81"/>
  <c r="M225" i="81"/>
  <c r="M148" i="81"/>
  <c r="M241" i="81"/>
  <c r="M524" i="81"/>
  <c r="M624" i="81"/>
  <c r="M573" i="81"/>
  <c r="M135" i="81"/>
  <c r="M204" i="81"/>
  <c r="M268" i="81"/>
  <c r="M283" i="81"/>
  <c r="M679" i="81"/>
  <c r="M665" i="81"/>
  <c r="M438" i="81"/>
  <c r="M144" i="81"/>
  <c r="M565" i="81"/>
  <c r="M187" i="81"/>
  <c r="M240" i="81"/>
  <c r="M318" i="81"/>
  <c r="M510" i="81"/>
  <c r="M554" i="81"/>
  <c r="M579" i="81"/>
  <c r="M209" i="81"/>
  <c r="M110" i="81"/>
  <c r="M275" i="81"/>
  <c r="M323" i="81"/>
  <c r="M507" i="81"/>
  <c r="M668" i="81"/>
  <c r="M575" i="81"/>
  <c r="M694" i="81"/>
  <c r="M351" i="81"/>
  <c r="M359" i="81"/>
  <c r="M412" i="81"/>
  <c r="M444" i="81"/>
  <c r="M616" i="81"/>
  <c r="M542" i="81"/>
  <c r="M485" i="81"/>
  <c r="M211" i="81"/>
  <c r="M200" i="81"/>
  <c r="M349" i="81"/>
  <c r="M433" i="81"/>
  <c r="M626" i="81"/>
  <c r="M229" i="81"/>
  <c r="M181" i="81"/>
  <c r="M220" i="81"/>
  <c r="M456" i="81"/>
  <c r="M525" i="81"/>
  <c r="M643" i="81"/>
  <c r="M519" i="81"/>
  <c r="M680" i="81"/>
  <c r="M642" i="81"/>
  <c r="M629" i="81"/>
  <c r="M628" i="81"/>
  <c r="M588" i="81"/>
  <c r="M587" i="81"/>
  <c r="M562" i="81"/>
  <c r="M124" i="81"/>
  <c r="M168" i="81"/>
  <c r="M107" i="81"/>
  <c r="M232" i="81"/>
  <c r="M363" i="81"/>
  <c r="M167" i="81"/>
  <c r="M479" i="81"/>
  <c r="M504" i="81"/>
  <c r="M450" i="81"/>
  <c r="M543" i="81"/>
  <c r="M217" i="81"/>
  <c r="M314" i="81"/>
  <c r="M254" i="81"/>
  <c r="M195" i="81"/>
  <c r="M255" i="81"/>
  <c r="M179" i="81"/>
  <c r="M304" i="81"/>
  <c r="M216" i="81"/>
  <c r="M248" i="81"/>
  <c r="M326" i="81"/>
  <c r="M340" i="81"/>
  <c r="D44" i="81"/>
  <c r="G44" i="81" s="1"/>
  <c r="M178" i="81"/>
  <c r="M198" i="81"/>
  <c r="M447" i="81"/>
  <c r="M420" i="81"/>
  <c r="M662" i="81"/>
  <c r="M644" i="81"/>
  <c r="M606" i="81"/>
  <c r="M592" i="81"/>
  <c r="M577" i="81"/>
  <c r="M551" i="81"/>
  <c r="M695" i="81"/>
  <c r="M670" i="81"/>
  <c r="M176" i="81"/>
  <c r="M218" i="81"/>
  <c r="M196" i="81"/>
  <c r="M339" i="81"/>
  <c r="M284" i="81"/>
  <c r="M306" i="81"/>
  <c r="M358" i="81"/>
  <c r="M366" i="81"/>
  <c r="M376" i="81"/>
  <c r="M451" i="81"/>
  <c r="M113" i="81"/>
  <c r="M410" i="81"/>
  <c r="M460" i="81"/>
  <c r="M147" i="81"/>
  <c r="M481" i="81"/>
  <c r="M454" i="81"/>
  <c r="M537" i="81"/>
  <c r="M681" i="81"/>
  <c r="M118" i="81"/>
  <c r="M202" i="81"/>
  <c r="M126" i="81"/>
  <c r="M288" i="81"/>
  <c r="M357" i="81"/>
  <c r="M257" i="81"/>
  <c r="M371" i="81"/>
  <c r="M362" i="81"/>
  <c r="M319" i="81"/>
  <c r="M691" i="81"/>
  <c r="M637" i="81"/>
  <c r="M277" i="81"/>
  <c r="M419" i="81"/>
  <c r="M572" i="81"/>
  <c r="M598" i="81"/>
  <c r="M678" i="81"/>
  <c r="M664" i="81"/>
  <c r="M623" i="81"/>
  <c r="M237" i="81"/>
  <c r="M424" i="81"/>
  <c r="M627" i="81"/>
  <c r="M133" i="81"/>
  <c r="M512" i="81"/>
  <c r="M290" i="81"/>
  <c r="M638" i="81"/>
  <c r="M528" i="81"/>
  <c r="M193" i="81"/>
  <c r="M352" i="81"/>
  <c r="M475" i="81"/>
  <c r="M457" i="81"/>
  <c r="M98" i="81"/>
  <c r="M219" i="81"/>
  <c r="M336" i="81"/>
  <c r="M333" i="81"/>
  <c r="M440" i="81"/>
  <c r="M427" i="81"/>
  <c r="M489" i="81"/>
  <c r="M384" i="81"/>
  <c r="M342" i="81"/>
  <c r="M530" i="81"/>
  <c r="M603" i="81"/>
  <c r="M299" i="81"/>
  <c r="M613" i="81"/>
  <c r="M253" i="81"/>
  <c r="M692" i="81"/>
  <c r="M654" i="81"/>
  <c r="M640" i="81"/>
  <c r="M599" i="81"/>
  <c r="M574" i="81"/>
  <c r="M213" i="81"/>
  <c r="M119" i="81"/>
  <c r="M667" i="81"/>
  <c r="M653" i="81"/>
  <c r="M612" i="81"/>
  <c r="M561" i="81"/>
  <c r="M123" i="81"/>
  <c r="M192" i="81"/>
  <c r="M131" i="81"/>
  <c r="M256" i="81"/>
  <c r="M375" i="81"/>
  <c r="M271" i="81"/>
  <c r="M436" i="81"/>
  <c r="M491" i="81"/>
  <c r="M259" i="81"/>
  <c r="M437" i="81"/>
  <c r="M409" i="81"/>
  <c r="M431" i="81"/>
  <c r="M453" i="81"/>
  <c r="M488" i="81"/>
  <c r="M426" i="81"/>
  <c r="M531" i="81"/>
  <c r="M499" i="81"/>
  <c r="M509" i="81"/>
  <c r="M602" i="81"/>
  <c r="M584" i="81"/>
  <c r="M546" i="81"/>
  <c r="M690" i="81"/>
  <c r="M677" i="81"/>
  <c r="M676" i="81"/>
  <c r="M636" i="81"/>
  <c r="M635" i="81"/>
  <c r="M610" i="81"/>
  <c r="M585" i="81"/>
  <c r="M115" i="81"/>
  <c r="M156" i="81"/>
  <c r="M142" i="81"/>
  <c r="M130" i="81"/>
  <c r="M173" i="81"/>
  <c r="M235" i="81"/>
  <c r="M157" i="81"/>
  <c r="M210" i="81"/>
  <c r="M280" i="81"/>
  <c r="M224" i="81"/>
  <c r="M295" i="81"/>
  <c r="M373" i="81"/>
  <c r="M377" i="81"/>
  <c r="M463" i="81"/>
  <c r="M483" i="81"/>
  <c r="M469" i="81"/>
  <c r="M432" i="81"/>
  <c r="M430" i="81"/>
  <c r="M452" i="81"/>
  <c r="M439" i="81"/>
  <c r="M482" i="81"/>
  <c r="M501" i="81"/>
  <c r="M619" i="81"/>
  <c r="M495" i="81"/>
  <c r="M674" i="81"/>
  <c r="M656" i="81"/>
  <c r="M618" i="81"/>
  <c r="M605" i="81"/>
  <c r="M604" i="81"/>
  <c r="M589" i="81"/>
  <c r="M564" i="81"/>
  <c r="M563" i="81"/>
  <c r="M538" i="81"/>
  <c r="M682" i="81"/>
  <c r="M657" i="81"/>
  <c r="M266" i="81"/>
  <c r="M106" i="81"/>
  <c r="M291" i="81"/>
  <c r="M120" i="81"/>
  <c r="M188" i="81"/>
  <c r="M102" i="81"/>
  <c r="M101" i="81"/>
  <c r="M100" i="81"/>
  <c r="M158" i="81"/>
  <c r="M230" i="81"/>
  <c r="M279" i="81"/>
  <c r="M208" i="81"/>
  <c r="M348" i="81"/>
  <c r="M264" i="81"/>
  <c r="M310" i="81"/>
  <c r="M331" i="81"/>
  <c r="M296" i="81"/>
  <c r="M345" i="81"/>
  <c r="M370" i="81"/>
  <c r="M378" i="81"/>
  <c r="M338" i="81"/>
  <c r="L390" i="82"/>
  <c r="M390" i="82" s="1"/>
  <c r="L378" i="82"/>
  <c r="M378" i="82" s="1"/>
  <c r="L366" i="82"/>
  <c r="M366" i="82" s="1"/>
  <c r="L354" i="82"/>
  <c r="M354" i="82" s="1"/>
  <c r="L342" i="82"/>
  <c r="M342" i="82" s="1"/>
  <c r="L391" i="82"/>
  <c r="M391" i="82" s="1"/>
  <c r="L379" i="82"/>
  <c r="M379" i="82" s="1"/>
  <c r="L367" i="82"/>
  <c r="M367" i="82" s="1"/>
  <c r="L355" i="82"/>
  <c r="M355" i="82" s="1"/>
  <c r="L392" i="82"/>
  <c r="M392" i="82" s="1"/>
  <c r="L380" i="82"/>
  <c r="M380" i="82" s="1"/>
  <c r="L368" i="82"/>
  <c r="M368" i="82" s="1"/>
  <c r="L356" i="82"/>
  <c r="M356" i="82" s="1"/>
  <c r="L344" i="82"/>
  <c r="M344" i="82" s="1"/>
  <c r="L393" i="82"/>
  <c r="M393" i="82" s="1"/>
  <c r="L381" i="82"/>
  <c r="M381" i="82" s="1"/>
  <c r="L369" i="82"/>
  <c r="M369" i="82" s="1"/>
  <c r="L357" i="82"/>
  <c r="M357" i="82" s="1"/>
  <c r="L394" i="82"/>
  <c r="M394" i="82" s="1"/>
  <c r="L382" i="82"/>
  <c r="M382" i="82" s="1"/>
  <c r="L370" i="82"/>
  <c r="M370" i="82" s="1"/>
  <c r="L358" i="82"/>
  <c r="M358" i="82" s="1"/>
  <c r="L346" i="82"/>
  <c r="M346" i="82" s="1"/>
  <c r="L395" i="82"/>
  <c r="M395" i="82" s="1"/>
  <c r="L383" i="82"/>
  <c r="M383" i="82" s="1"/>
  <c r="L396" i="82"/>
  <c r="M396" i="82" s="1"/>
  <c r="L384" i="82"/>
  <c r="M384" i="82" s="1"/>
  <c r="L372" i="82"/>
  <c r="M372" i="82" s="1"/>
  <c r="L360" i="82"/>
  <c r="M360" i="82" s="1"/>
  <c r="L348" i="82"/>
  <c r="M348" i="82" s="1"/>
  <c r="L336" i="82"/>
  <c r="M336" i="82" s="1"/>
  <c r="L324" i="82"/>
  <c r="M324" i="82" s="1"/>
  <c r="L397" i="82"/>
  <c r="M397" i="82" s="1"/>
  <c r="L385" i="82"/>
  <c r="M385" i="82" s="1"/>
  <c r="L373" i="82"/>
  <c r="M373" i="82" s="1"/>
  <c r="L361" i="82"/>
  <c r="M361" i="82" s="1"/>
  <c r="L349" i="82"/>
  <c r="M349" i="82" s="1"/>
  <c r="L337" i="82"/>
  <c r="M337" i="82" s="1"/>
  <c r="L325" i="82"/>
  <c r="M325" i="82" s="1"/>
  <c r="L313" i="82"/>
  <c r="M313" i="82" s="1"/>
  <c r="L301" i="82"/>
  <c r="M301" i="82" s="1"/>
  <c r="L289" i="82"/>
  <c r="M289" i="82" s="1"/>
  <c r="L277" i="82"/>
  <c r="M277" i="82" s="1"/>
  <c r="L398" i="82"/>
  <c r="M398" i="82" s="1"/>
  <c r="L386" i="82"/>
  <c r="M386" i="82" s="1"/>
  <c r="L374" i="82"/>
  <c r="M374" i="82" s="1"/>
  <c r="L362" i="82"/>
  <c r="M362" i="82" s="1"/>
  <c r="L350" i="82"/>
  <c r="M350" i="82" s="1"/>
  <c r="L338" i="82"/>
  <c r="M338" i="82" s="1"/>
  <c r="L326" i="82"/>
  <c r="M326" i="82" s="1"/>
  <c r="L314" i="82"/>
  <c r="M314" i="82" s="1"/>
  <c r="L302" i="82"/>
  <c r="M302" i="82" s="1"/>
  <c r="L290" i="82"/>
  <c r="M290" i="82" s="1"/>
  <c r="L278" i="82"/>
  <c r="M278" i="82" s="1"/>
  <c r="L387" i="82"/>
  <c r="M387" i="82" s="1"/>
  <c r="L375" i="82"/>
  <c r="M375" i="82" s="1"/>
  <c r="L363" i="82"/>
  <c r="M363" i="82" s="1"/>
  <c r="L351" i="82"/>
  <c r="M351" i="82" s="1"/>
  <c r="L339" i="82"/>
  <c r="M339" i="82" s="1"/>
  <c r="L327" i="82"/>
  <c r="M327" i="82" s="1"/>
  <c r="L315" i="82"/>
  <c r="M315" i="82" s="1"/>
  <c r="L303" i="82"/>
  <c r="M303" i="82" s="1"/>
  <c r="L291" i="82"/>
  <c r="M291" i="82" s="1"/>
  <c r="L279" i="82"/>
  <c r="M279" i="82" s="1"/>
  <c r="L347" i="82"/>
  <c r="M347" i="82" s="1"/>
  <c r="L332" i="82"/>
  <c r="M332" i="82" s="1"/>
  <c r="L320" i="82"/>
  <c r="M320" i="82" s="1"/>
  <c r="L311" i="82"/>
  <c r="M311" i="82" s="1"/>
  <c r="L296" i="82"/>
  <c r="M296" i="82" s="1"/>
  <c r="L287" i="82"/>
  <c r="M287" i="82" s="1"/>
  <c r="L269" i="82"/>
  <c r="M269" i="82" s="1"/>
  <c r="L257" i="82"/>
  <c r="M257" i="82" s="1"/>
  <c r="L245" i="82"/>
  <c r="M245" i="82" s="1"/>
  <c r="L388" i="82"/>
  <c r="M388" i="82" s="1"/>
  <c r="L376" i="82"/>
  <c r="M376" i="82" s="1"/>
  <c r="L365" i="82"/>
  <c r="M365" i="82" s="1"/>
  <c r="L352" i="82"/>
  <c r="M352" i="82" s="1"/>
  <c r="L297" i="82"/>
  <c r="M297" i="82" s="1"/>
  <c r="L270" i="82"/>
  <c r="M270" i="82" s="1"/>
  <c r="L258" i="82"/>
  <c r="M258" i="82" s="1"/>
  <c r="L246" i="82"/>
  <c r="M246" i="82" s="1"/>
  <c r="L234" i="82"/>
  <c r="M234" i="82" s="1"/>
  <c r="L345" i="82"/>
  <c r="M345" i="82" s="1"/>
  <c r="L333" i="82"/>
  <c r="M333" i="82" s="1"/>
  <c r="L321" i="82"/>
  <c r="M321" i="82" s="1"/>
  <c r="L305" i="82"/>
  <c r="M305" i="82" s="1"/>
  <c r="L281" i="82"/>
  <c r="M281" i="82" s="1"/>
  <c r="L271" i="82"/>
  <c r="M271" i="82" s="1"/>
  <c r="L259" i="82"/>
  <c r="M259" i="82" s="1"/>
  <c r="L247" i="82"/>
  <c r="M247" i="82" s="1"/>
  <c r="L235" i="82"/>
  <c r="M235" i="82" s="1"/>
  <c r="L298" i="82"/>
  <c r="M298" i="82" s="1"/>
  <c r="L272" i="82"/>
  <c r="M272" i="82" s="1"/>
  <c r="L260" i="82"/>
  <c r="M260" i="82" s="1"/>
  <c r="L248" i="82"/>
  <c r="M248" i="82" s="1"/>
  <c r="L312" i="82"/>
  <c r="M312" i="82" s="1"/>
  <c r="L306" i="82"/>
  <c r="M306" i="82" s="1"/>
  <c r="L288" i="82"/>
  <c r="M288" i="82" s="1"/>
  <c r="L282" i="82"/>
  <c r="M282" i="82" s="1"/>
  <c r="L273" i="82"/>
  <c r="M273" i="82" s="1"/>
  <c r="L261" i="82"/>
  <c r="M261" i="82" s="1"/>
  <c r="L249" i="82"/>
  <c r="M249" i="82" s="1"/>
  <c r="L237" i="82"/>
  <c r="M237" i="82" s="1"/>
  <c r="L359" i="82"/>
  <c r="M359" i="82" s="1"/>
  <c r="L334" i="82"/>
  <c r="M334" i="82" s="1"/>
  <c r="L328" i="82"/>
  <c r="M328" i="82" s="1"/>
  <c r="L322" i="82"/>
  <c r="M322" i="82" s="1"/>
  <c r="L316" i="82"/>
  <c r="M316" i="82" s="1"/>
  <c r="L307" i="82"/>
  <c r="M307" i="82" s="1"/>
  <c r="L292" i="82"/>
  <c r="M292" i="82" s="1"/>
  <c r="L283" i="82"/>
  <c r="M283" i="82" s="1"/>
  <c r="L274" i="82"/>
  <c r="M274" i="82" s="1"/>
  <c r="L262" i="82"/>
  <c r="M262" i="82" s="1"/>
  <c r="L343" i="82"/>
  <c r="M343" i="82" s="1"/>
  <c r="L308" i="82"/>
  <c r="M308" i="82" s="1"/>
  <c r="L299" i="82"/>
  <c r="M299" i="82" s="1"/>
  <c r="L284" i="82"/>
  <c r="M284" i="82" s="1"/>
  <c r="L263" i="82"/>
  <c r="M263" i="82" s="1"/>
  <c r="L251" i="82"/>
  <c r="M251" i="82" s="1"/>
  <c r="L239" i="82"/>
  <c r="M239" i="82" s="1"/>
  <c r="L227" i="82"/>
  <c r="M227" i="82" s="1"/>
  <c r="L215" i="82"/>
  <c r="M215" i="82" s="1"/>
  <c r="L203" i="82"/>
  <c r="M203" i="82" s="1"/>
  <c r="L389" i="82"/>
  <c r="M389" i="82" s="1"/>
  <c r="L377" i="82"/>
  <c r="M377" i="82" s="1"/>
  <c r="L364" i="82"/>
  <c r="M364" i="82" s="1"/>
  <c r="L353" i="82"/>
  <c r="M353" i="82" s="1"/>
  <c r="L340" i="82"/>
  <c r="M340" i="82" s="1"/>
  <c r="L309" i="82"/>
  <c r="M309" i="82" s="1"/>
  <c r="L285" i="82"/>
  <c r="M285" i="82" s="1"/>
  <c r="L275" i="82"/>
  <c r="M275" i="82" s="1"/>
  <c r="L264" i="82"/>
  <c r="M264" i="82" s="1"/>
  <c r="L252" i="82"/>
  <c r="M252" i="82" s="1"/>
  <c r="L240" i="82"/>
  <c r="M240" i="82" s="1"/>
  <c r="L228" i="82"/>
  <c r="M228" i="82" s="1"/>
  <c r="L216" i="82"/>
  <c r="M216" i="82" s="1"/>
  <c r="L204" i="82"/>
  <c r="M204" i="82" s="1"/>
  <c r="L329" i="82"/>
  <c r="M329" i="82" s="1"/>
  <c r="L317" i="82"/>
  <c r="M317" i="82" s="1"/>
  <c r="L293" i="82"/>
  <c r="M293" i="82" s="1"/>
  <c r="L265" i="82"/>
  <c r="M265" i="82" s="1"/>
  <c r="L253" i="82"/>
  <c r="M253" i="82" s="1"/>
  <c r="L241" i="82"/>
  <c r="M241" i="82" s="1"/>
  <c r="L371" i="82"/>
  <c r="M371" i="82" s="1"/>
  <c r="L341" i="82"/>
  <c r="M341" i="82" s="1"/>
  <c r="L331" i="82"/>
  <c r="M331" i="82" s="1"/>
  <c r="L319" i="82"/>
  <c r="M319" i="82" s="1"/>
  <c r="L304" i="82"/>
  <c r="M304" i="82" s="1"/>
  <c r="L295" i="82"/>
  <c r="M295" i="82" s="1"/>
  <c r="L280" i="82"/>
  <c r="M280" i="82" s="1"/>
  <c r="L268" i="82"/>
  <c r="M268" i="82" s="1"/>
  <c r="L256" i="82"/>
  <c r="M256" i="82" s="1"/>
  <c r="L244" i="82"/>
  <c r="M244" i="82" s="1"/>
  <c r="L232" i="82"/>
  <c r="M232" i="82" s="1"/>
  <c r="L220" i="82"/>
  <c r="M220" i="82" s="1"/>
  <c r="L208" i="82"/>
  <c r="M208" i="82" s="1"/>
  <c r="L196" i="82"/>
  <c r="M196" i="82" s="1"/>
  <c r="L192" i="82"/>
  <c r="M192" i="82" s="1"/>
  <c r="L180" i="82"/>
  <c r="M180" i="82" s="1"/>
  <c r="L168" i="82"/>
  <c r="M168" i="82" s="1"/>
  <c r="L156" i="82"/>
  <c r="M156" i="82" s="1"/>
  <c r="L144" i="82"/>
  <c r="M144" i="82" s="1"/>
  <c r="L132" i="82"/>
  <c r="M132" i="82" s="1"/>
  <c r="L120" i="82"/>
  <c r="M120" i="82" s="1"/>
  <c r="L330" i="82"/>
  <c r="M330" i="82" s="1"/>
  <c r="L286" i="82"/>
  <c r="M286" i="82" s="1"/>
  <c r="L231" i="82"/>
  <c r="M231" i="82" s="1"/>
  <c r="L224" i="82"/>
  <c r="M224" i="82" s="1"/>
  <c r="L218" i="82"/>
  <c r="M218" i="82" s="1"/>
  <c r="L214" i="82"/>
  <c r="M214" i="82" s="1"/>
  <c r="L209" i="82"/>
  <c r="M209" i="82" s="1"/>
  <c r="L200" i="82"/>
  <c r="M200" i="82" s="1"/>
  <c r="L193" i="82"/>
  <c r="M193" i="82" s="1"/>
  <c r="L181" i="82"/>
  <c r="M181" i="82" s="1"/>
  <c r="L169" i="82"/>
  <c r="M169" i="82" s="1"/>
  <c r="L157" i="82"/>
  <c r="M157" i="82" s="1"/>
  <c r="L145" i="82"/>
  <c r="M145" i="82" s="1"/>
  <c r="L133" i="82"/>
  <c r="M133" i="82" s="1"/>
  <c r="L121" i="82"/>
  <c r="M121" i="82" s="1"/>
  <c r="L211" i="82"/>
  <c r="M211" i="82" s="1"/>
  <c r="L185" i="82"/>
  <c r="M185" i="82" s="1"/>
  <c r="L173" i="82"/>
  <c r="M173" i="82" s="1"/>
  <c r="L161" i="82"/>
  <c r="M161" i="82" s="1"/>
  <c r="L149" i="82"/>
  <c r="M149" i="82" s="1"/>
  <c r="L250" i="82"/>
  <c r="M250" i="82" s="1"/>
  <c r="L194" i="82"/>
  <c r="M194" i="82" s="1"/>
  <c r="L182" i="82"/>
  <c r="M182" i="82" s="1"/>
  <c r="L170" i="82"/>
  <c r="M170" i="82" s="1"/>
  <c r="L158" i="82"/>
  <c r="M158" i="82" s="1"/>
  <c r="L146" i="82"/>
  <c r="M146" i="82" s="1"/>
  <c r="L134" i="82"/>
  <c r="M134" i="82" s="1"/>
  <c r="L122" i="82"/>
  <c r="M122" i="82" s="1"/>
  <c r="L110" i="82"/>
  <c r="M110" i="82" s="1"/>
  <c r="L137" i="82"/>
  <c r="M137" i="82" s="1"/>
  <c r="L267" i="82"/>
  <c r="M267" i="82" s="1"/>
  <c r="L255" i="82"/>
  <c r="M255" i="82" s="1"/>
  <c r="L242" i="82"/>
  <c r="M242" i="82" s="1"/>
  <c r="L210" i="82"/>
  <c r="M210" i="82" s="1"/>
  <c r="L205" i="82"/>
  <c r="M205" i="82" s="1"/>
  <c r="L183" i="82"/>
  <c r="M183" i="82" s="1"/>
  <c r="L171" i="82"/>
  <c r="M171" i="82" s="1"/>
  <c r="L159" i="82"/>
  <c r="M159" i="82" s="1"/>
  <c r="L147" i="82"/>
  <c r="M147" i="82" s="1"/>
  <c r="L135" i="82"/>
  <c r="M135" i="82" s="1"/>
  <c r="L123" i="82"/>
  <c r="M123" i="82" s="1"/>
  <c r="L111" i="82"/>
  <c r="M111" i="82" s="1"/>
  <c r="L323" i="82"/>
  <c r="M323" i="82" s="1"/>
  <c r="L294" i="82"/>
  <c r="M294" i="82" s="1"/>
  <c r="L225" i="82"/>
  <c r="M225" i="82" s="1"/>
  <c r="L219" i="82"/>
  <c r="M219" i="82" s="1"/>
  <c r="L201" i="82"/>
  <c r="M201" i="82" s="1"/>
  <c r="L195" i="82"/>
  <c r="M195" i="82" s="1"/>
  <c r="L184" i="82"/>
  <c r="M184" i="82" s="1"/>
  <c r="L172" i="82"/>
  <c r="M172" i="82" s="1"/>
  <c r="L160" i="82"/>
  <c r="M160" i="82" s="1"/>
  <c r="L148" i="82"/>
  <c r="M148" i="82" s="1"/>
  <c r="L136" i="82"/>
  <c r="M136" i="82" s="1"/>
  <c r="L124" i="82"/>
  <c r="M124" i="82" s="1"/>
  <c r="L112" i="82"/>
  <c r="M112" i="82" s="1"/>
  <c r="L300" i="82"/>
  <c r="M300" i="82" s="1"/>
  <c r="L229" i="82"/>
  <c r="M229" i="82" s="1"/>
  <c r="L186" i="82"/>
  <c r="M186" i="82" s="1"/>
  <c r="L174" i="82"/>
  <c r="M174" i="82" s="1"/>
  <c r="L162" i="82"/>
  <c r="M162" i="82" s="1"/>
  <c r="L150" i="82"/>
  <c r="M150" i="82" s="1"/>
  <c r="L138" i="82"/>
  <c r="M138" i="82" s="1"/>
  <c r="L126" i="82"/>
  <c r="M126" i="82" s="1"/>
  <c r="L114" i="82"/>
  <c r="M114" i="82" s="1"/>
  <c r="L335" i="82"/>
  <c r="M335" i="82" s="1"/>
  <c r="L310" i="82"/>
  <c r="M310" i="82" s="1"/>
  <c r="L226" i="82"/>
  <c r="M226" i="82" s="1"/>
  <c r="L221" i="82"/>
  <c r="M221" i="82" s="1"/>
  <c r="L212" i="82"/>
  <c r="M212" i="82" s="1"/>
  <c r="L206" i="82"/>
  <c r="M206" i="82" s="1"/>
  <c r="L202" i="82"/>
  <c r="M202" i="82" s="1"/>
  <c r="L197" i="82"/>
  <c r="M197" i="82" s="1"/>
  <c r="L187" i="82"/>
  <c r="M187" i="82" s="1"/>
  <c r="L175" i="82"/>
  <c r="M175" i="82" s="1"/>
  <c r="L163" i="82"/>
  <c r="M163" i="82" s="1"/>
  <c r="L151" i="82"/>
  <c r="M151" i="82" s="1"/>
  <c r="L139" i="82"/>
  <c r="M139" i="82" s="1"/>
  <c r="L127" i="82"/>
  <c r="M127" i="82" s="1"/>
  <c r="L115" i="82"/>
  <c r="M115" i="82" s="1"/>
  <c r="L233" i="82"/>
  <c r="M233" i="82" s="1"/>
  <c r="L188" i="82"/>
  <c r="M188" i="82" s="1"/>
  <c r="L176" i="82"/>
  <c r="M176" i="82" s="1"/>
  <c r="L164" i="82"/>
  <c r="M164" i="82" s="1"/>
  <c r="L152" i="82"/>
  <c r="M152" i="82" s="1"/>
  <c r="L140" i="82"/>
  <c r="M140" i="82" s="1"/>
  <c r="L128" i="82"/>
  <c r="M128" i="82" s="1"/>
  <c r="L116" i="82"/>
  <c r="M116" i="82" s="1"/>
  <c r="L276" i="82"/>
  <c r="M276" i="82" s="1"/>
  <c r="L223" i="82"/>
  <c r="M223" i="82" s="1"/>
  <c r="L199" i="82"/>
  <c r="M199" i="82" s="1"/>
  <c r="L191" i="82"/>
  <c r="M191" i="82" s="1"/>
  <c r="L179" i="82"/>
  <c r="M179" i="82" s="1"/>
  <c r="L167" i="82"/>
  <c r="M167" i="82" s="1"/>
  <c r="L155" i="82"/>
  <c r="M155" i="82" s="1"/>
  <c r="L143" i="82"/>
  <c r="M143" i="82" s="1"/>
  <c r="L131" i="82"/>
  <c r="M131" i="82" s="1"/>
  <c r="L119" i="82"/>
  <c r="M119" i="82" s="1"/>
  <c r="L230" i="82"/>
  <c r="M230" i="82" s="1"/>
  <c r="L125" i="82"/>
  <c r="M125" i="82" s="1"/>
  <c r="L266" i="82"/>
  <c r="M266" i="82" s="1"/>
  <c r="L213" i="82"/>
  <c r="M213" i="82" s="1"/>
  <c r="L243" i="82"/>
  <c r="M243" i="82" s="1"/>
  <c r="L217" i="82"/>
  <c r="M217" i="82" s="1"/>
  <c r="L198" i="82"/>
  <c r="M198" i="82" s="1"/>
  <c r="L190" i="82"/>
  <c r="M190" i="82" s="1"/>
  <c r="L178" i="82"/>
  <c r="M178" i="82" s="1"/>
  <c r="L166" i="82"/>
  <c r="M166" i="82" s="1"/>
  <c r="L154" i="82"/>
  <c r="M154" i="82" s="1"/>
  <c r="L142" i="82"/>
  <c r="M142" i="82" s="1"/>
  <c r="L130" i="82"/>
  <c r="M130" i="82" s="1"/>
  <c r="L113" i="82"/>
  <c r="M113" i="82" s="1"/>
  <c r="L318" i="82"/>
  <c r="M318" i="82" s="1"/>
  <c r="L118" i="82"/>
  <c r="M118" i="82" s="1"/>
  <c r="L254" i="82"/>
  <c r="M254" i="82" s="1"/>
  <c r="L236" i="82"/>
  <c r="M236" i="82" s="1"/>
  <c r="L238" i="82"/>
  <c r="M238" i="82" s="1"/>
  <c r="L117" i="82"/>
  <c r="M117" i="82" s="1"/>
  <c r="L189" i="82"/>
  <c r="M189" i="82" s="1"/>
  <c r="L177" i="82"/>
  <c r="M177" i="82" s="1"/>
  <c r="L165" i="82"/>
  <c r="M165" i="82" s="1"/>
  <c r="L153" i="82"/>
  <c r="M153" i="82" s="1"/>
  <c r="L141" i="82"/>
  <c r="M141" i="82" s="1"/>
  <c r="L129" i="82"/>
  <c r="M129" i="82" s="1"/>
  <c r="L222" i="82"/>
  <c r="M222" i="82" s="1"/>
  <c r="L207" i="82"/>
  <c r="M207" i="82" s="1"/>
  <c r="F75" i="82"/>
  <c r="F76" i="82" s="1"/>
  <c r="E75" i="82"/>
  <c r="E76" i="82" s="1"/>
  <c r="F53" i="82"/>
  <c r="F54" i="82" s="1"/>
  <c r="I75" i="82"/>
  <c r="I76" i="82" s="1"/>
  <c r="E53" i="82"/>
  <c r="E54" i="82" s="1"/>
  <c r="H75" i="82"/>
  <c r="H76" i="82" s="1"/>
  <c r="G75" i="82"/>
  <c r="G76" i="82" s="1"/>
  <c r="L706" i="82"/>
  <c r="L694" i="82"/>
  <c r="L682" i="82"/>
  <c r="L670" i="82"/>
  <c r="M670" i="82" s="1"/>
  <c r="L658" i="82"/>
  <c r="L646" i="82"/>
  <c r="L634" i="82"/>
  <c r="L622" i="82"/>
  <c r="L610" i="82"/>
  <c r="L598" i="82"/>
  <c r="L586" i="82"/>
  <c r="L574" i="82"/>
  <c r="L562" i="82"/>
  <c r="L550" i="82"/>
  <c r="L707" i="82"/>
  <c r="L695" i="82"/>
  <c r="L683" i="82"/>
  <c r="L671" i="82"/>
  <c r="L659" i="82"/>
  <c r="L647" i="82"/>
  <c r="L635" i="82"/>
  <c r="L623" i="82"/>
  <c r="L611" i="82"/>
  <c r="L599" i="82"/>
  <c r="L587" i="82"/>
  <c r="L575" i="82"/>
  <c r="L563" i="82"/>
  <c r="L551" i="82"/>
  <c r="L696" i="82"/>
  <c r="L684" i="82"/>
  <c r="L672" i="82"/>
  <c r="L660" i="82"/>
  <c r="L648" i="82"/>
  <c r="L636" i="82"/>
  <c r="L624" i="82"/>
  <c r="M624" i="82" s="1"/>
  <c r="L612" i="82"/>
  <c r="L600" i="82"/>
  <c r="L588" i="82"/>
  <c r="L576" i="82"/>
  <c r="L564" i="82"/>
  <c r="M564" i="82" s="1"/>
  <c r="L552" i="82"/>
  <c r="L697" i="82"/>
  <c r="L685" i="82"/>
  <c r="L673" i="82"/>
  <c r="L661" i="82"/>
  <c r="M661" i="82" s="1"/>
  <c r="L649" i="82"/>
  <c r="L637" i="82"/>
  <c r="L625" i="82"/>
  <c r="L613" i="82"/>
  <c r="L601" i="82"/>
  <c r="L589" i="82"/>
  <c r="L577" i="82"/>
  <c r="L565" i="82"/>
  <c r="L553" i="82"/>
  <c r="L698" i="82"/>
  <c r="L686" i="82"/>
  <c r="L674" i="82"/>
  <c r="L662" i="82"/>
  <c r="M662" i="82" s="1"/>
  <c r="L650" i="82"/>
  <c r="L638" i="82"/>
  <c r="L626" i="82"/>
  <c r="L614" i="82"/>
  <c r="L602" i="82"/>
  <c r="M602" i="82" s="1"/>
  <c r="L590" i="82"/>
  <c r="L578" i="82"/>
  <c r="M578" i="82" s="1"/>
  <c r="L566" i="82"/>
  <c r="L554" i="82"/>
  <c r="L542" i="82"/>
  <c r="L699" i="82"/>
  <c r="L687" i="82"/>
  <c r="L675" i="82"/>
  <c r="M675" i="82" s="1"/>
  <c r="L663" i="82"/>
  <c r="L651" i="82"/>
  <c r="L639" i="82"/>
  <c r="L627" i="82"/>
  <c r="L615" i="82"/>
  <c r="L603" i="82"/>
  <c r="L591" i="82"/>
  <c r="L579" i="82"/>
  <c r="M579" i="82" s="1"/>
  <c r="L567" i="82"/>
  <c r="L555" i="82"/>
  <c r="L543" i="82"/>
  <c r="L700" i="82"/>
  <c r="L688" i="82"/>
  <c r="L676" i="82"/>
  <c r="L664" i="82"/>
  <c r="L652" i="82"/>
  <c r="M652" i="82" s="1"/>
  <c r="L640" i="82"/>
  <c r="M640" i="82" s="1"/>
  <c r="L628" i="82"/>
  <c r="L616" i="82"/>
  <c r="L604" i="82"/>
  <c r="L592" i="82"/>
  <c r="L580" i="82"/>
  <c r="L568" i="82"/>
  <c r="M568" i="82" s="1"/>
  <c r="L701" i="82"/>
  <c r="L689" i="82"/>
  <c r="L677" i="82"/>
  <c r="L665" i="82"/>
  <c r="M665" i="82" s="1"/>
  <c r="L653" i="82"/>
  <c r="M653" i="82" s="1"/>
  <c r="L641" i="82"/>
  <c r="M641" i="82" s="1"/>
  <c r="L629" i="82"/>
  <c r="L617" i="82"/>
  <c r="L605" i="82"/>
  <c r="L593" i="82"/>
  <c r="L581" i="82"/>
  <c r="L569" i="82"/>
  <c r="M569" i="82" s="1"/>
  <c r="L557" i="82"/>
  <c r="L702" i="82"/>
  <c r="L690" i="82"/>
  <c r="L678" i="82"/>
  <c r="L666" i="82"/>
  <c r="L654" i="82"/>
  <c r="M654" i="82" s="1"/>
  <c r="L642" i="82"/>
  <c r="L630" i="82"/>
  <c r="L618" i="82"/>
  <c r="L606" i="82"/>
  <c r="L594" i="82"/>
  <c r="M594" i="82" s="1"/>
  <c r="L582" i="82"/>
  <c r="L570" i="82"/>
  <c r="L558" i="82"/>
  <c r="M558" i="82" s="1"/>
  <c r="L703" i="82"/>
  <c r="M703" i="82" s="1"/>
  <c r="L691" i="82"/>
  <c r="L679" i="82"/>
  <c r="M679" i="82" s="1"/>
  <c r="L667" i="82"/>
  <c r="L655" i="82"/>
  <c r="L643" i="82"/>
  <c r="L631" i="82"/>
  <c r="L619" i="82"/>
  <c r="L607" i="82"/>
  <c r="M607" i="82" s="1"/>
  <c r="L595" i="82"/>
  <c r="L583" i="82"/>
  <c r="M583" i="82" s="1"/>
  <c r="L571" i="82"/>
  <c r="L559" i="82"/>
  <c r="M559" i="82" s="1"/>
  <c r="L547" i="82"/>
  <c r="L704" i="82"/>
  <c r="L692" i="82"/>
  <c r="L680" i="82"/>
  <c r="L668" i="82"/>
  <c r="L656" i="82"/>
  <c r="M656" i="82" s="1"/>
  <c r="L644" i="82"/>
  <c r="L632" i="82"/>
  <c r="M632" i="82" s="1"/>
  <c r="L620" i="82"/>
  <c r="L608" i="82"/>
  <c r="L596" i="82"/>
  <c r="L584" i="82"/>
  <c r="L572" i="82"/>
  <c r="L560" i="82"/>
  <c r="M560" i="82" s="1"/>
  <c r="L548" i="82"/>
  <c r="L527" i="82"/>
  <c r="L515" i="82"/>
  <c r="M515" i="82" s="1"/>
  <c r="L503" i="82"/>
  <c r="M503" i="82" s="1"/>
  <c r="L491" i="82"/>
  <c r="L479" i="82"/>
  <c r="L467" i="82"/>
  <c r="L455" i="82"/>
  <c r="L443" i="82"/>
  <c r="M443" i="82" s="1"/>
  <c r="L539" i="82"/>
  <c r="L528" i="82"/>
  <c r="L516" i="82"/>
  <c r="M516" i="82" s="1"/>
  <c r="L504" i="82"/>
  <c r="L492" i="82"/>
  <c r="L480" i="82"/>
  <c r="M480" i="82" s="1"/>
  <c r="L468" i="82"/>
  <c r="M468" i="82" s="1"/>
  <c r="L456" i="82"/>
  <c r="L444" i="82"/>
  <c r="L544" i="82"/>
  <c r="L529" i="82"/>
  <c r="L517" i="82"/>
  <c r="L505" i="82"/>
  <c r="L493" i="82"/>
  <c r="L481" i="82"/>
  <c r="L469" i="82"/>
  <c r="M469" i="82" s="1"/>
  <c r="L457" i="82"/>
  <c r="L530" i="82"/>
  <c r="M530" i="82" s="1"/>
  <c r="L518" i="82"/>
  <c r="L506" i="82"/>
  <c r="L494" i="82"/>
  <c r="L482" i="82"/>
  <c r="L470" i="82"/>
  <c r="L458" i="82"/>
  <c r="M458" i="82" s="1"/>
  <c r="L446" i="82"/>
  <c r="L540" i="82"/>
  <c r="L531" i="82"/>
  <c r="L519" i="82"/>
  <c r="L507" i="82"/>
  <c r="L495" i="82"/>
  <c r="L483" i="82"/>
  <c r="L471" i="82"/>
  <c r="L693" i="82"/>
  <c r="L669" i="82"/>
  <c r="M669" i="82" s="1"/>
  <c r="L645" i="82"/>
  <c r="L621" i="82"/>
  <c r="L597" i="82"/>
  <c r="L573" i="82"/>
  <c r="L532" i="82"/>
  <c r="L520" i="82"/>
  <c r="L508" i="82"/>
  <c r="L496" i="82"/>
  <c r="L484" i="82"/>
  <c r="L472" i="82"/>
  <c r="L460" i="82"/>
  <c r="L448" i="82"/>
  <c r="L556" i="82"/>
  <c r="L545" i="82"/>
  <c r="M545" i="82" s="1"/>
  <c r="L533" i="82"/>
  <c r="L521" i="82"/>
  <c r="L509" i="82"/>
  <c r="L497" i="82"/>
  <c r="L485" i="82"/>
  <c r="M485" i="82" s="1"/>
  <c r="L473" i="82"/>
  <c r="L461" i="82"/>
  <c r="L449" i="82"/>
  <c r="L437" i="82"/>
  <c r="L541" i="82"/>
  <c r="L534" i="82"/>
  <c r="L522" i="82"/>
  <c r="L510" i="82"/>
  <c r="M510" i="82" s="1"/>
  <c r="L498" i="82"/>
  <c r="M498" i="82" s="1"/>
  <c r="L486" i="82"/>
  <c r="L474" i="82"/>
  <c r="L462" i="82"/>
  <c r="L450" i="82"/>
  <c r="L438" i="82"/>
  <c r="M438" i="82" s="1"/>
  <c r="L535" i="82"/>
  <c r="L523" i="82"/>
  <c r="M523" i="82" s="1"/>
  <c r="L511" i="82"/>
  <c r="M511" i="82" s="1"/>
  <c r="L499" i="82"/>
  <c r="L487" i="82"/>
  <c r="L475" i="82"/>
  <c r="L463" i="82"/>
  <c r="L451" i="82"/>
  <c r="M451" i="82" s="1"/>
  <c r="L546" i="82"/>
  <c r="M546" i="82" s="1"/>
  <c r="L536" i="82"/>
  <c r="M536" i="82" s="1"/>
  <c r="L524" i="82"/>
  <c r="L512" i="82"/>
  <c r="L500" i="82"/>
  <c r="L705" i="82"/>
  <c r="M705" i="82" s="1"/>
  <c r="L681" i="82"/>
  <c r="M681" i="82" s="1"/>
  <c r="L657" i="82"/>
  <c r="L633" i="82"/>
  <c r="L609" i="82"/>
  <c r="L585" i="82"/>
  <c r="L561" i="82"/>
  <c r="L549" i="82"/>
  <c r="L538" i="82"/>
  <c r="L526" i="82"/>
  <c r="L514" i="82"/>
  <c r="L502" i="82"/>
  <c r="L490" i="82"/>
  <c r="L478" i="82"/>
  <c r="L466" i="82"/>
  <c r="L459" i="82"/>
  <c r="L452" i="82"/>
  <c r="L430" i="82"/>
  <c r="L447" i="82"/>
  <c r="L431" i="82"/>
  <c r="L419" i="82"/>
  <c r="M419" i="82" s="1"/>
  <c r="L488" i="82"/>
  <c r="L476" i="82"/>
  <c r="L464" i="82"/>
  <c r="L441" i="82"/>
  <c r="L432" i="82"/>
  <c r="L420" i="82"/>
  <c r="M420" i="82" s="1"/>
  <c r="L445" i="82"/>
  <c r="L433" i="82"/>
  <c r="L421" i="82"/>
  <c r="L422" i="82"/>
  <c r="M422" i="82" s="1"/>
  <c r="L537" i="82"/>
  <c r="M537" i="82" s="1"/>
  <c r="L513" i="82"/>
  <c r="L453" i="82"/>
  <c r="L442" i="82"/>
  <c r="L434" i="82"/>
  <c r="L423" i="82"/>
  <c r="M423" i="82" s="1"/>
  <c r="L439" i="82"/>
  <c r="M439" i="82" s="1"/>
  <c r="L424" i="82"/>
  <c r="L425" i="82"/>
  <c r="L489" i="82"/>
  <c r="M489" i="82" s="1"/>
  <c r="L477" i="82"/>
  <c r="L465" i="82"/>
  <c r="L435" i="82"/>
  <c r="L426" i="82"/>
  <c r="L427" i="82"/>
  <c r="L428" i="82"/>
  <c r="L501" i="82"/>
  <c r="L436" i="82"/>
  <c r="M436" i="82" s="1"/>
  <c r="L440" i="82"/>
  <c r="M440" i="82" s="1"/>
  <c r="L429" i="82"/>
  <c r="L525" i="82"/>
  <c r="L454" i="82"/>
  <c r="M454" i="82" s="1"/>
  <c r="M529" i="81"/>
  <c r="M581" i="81"/>
  <c r="M684" i="81"/>
  <c r="M633" i="81"/>
  <c r="M108" i="81"/>
  <c r="M164" i="81"/>
  <c r="M234" i="81"/>
  <c r="M286" i="81"/>
  <c r="M272" i="81"/>
  <c r="M364" i="81"/>
  <c r="M183" i="81"/>
  <c r="M461" i="81"/>
  <c r="M536" i="81"/>
  <c r="M121" i="81"/>
  <c r="M194" i="81"/>
  <c r="M182" i="81"/>
  <c r="M327" i="81"/>
  <c r="M381" i="81"/>
  <c r="M329" i="81"/>
  <c r="M171" i="81"/>
  <c r="M434" i="81"/>
  <c r="M496" i="81"/>
  <c r="M417" i="81"/>
  <c r="M472" i="81"/>
  <c r="M477" i="81"/>
  <c r="M566" i="81"/>
  <c r="M548" i="81"/>
  <c r="M105" i="81"/>
  <c r="M137" i="81"/>
  <c r="M199" i="81"/>
  <c r="M332" i="81"/>
  <c r="M341" i="81"/>
  <c r="M413" i="81"/>
  <c r="M446" i="81"/>
  <c r="M429" i="81"/>
  <c r="M478" i="81"/>
  <c r="M99" i="81"/>
  <c r="M117" i="81"/>
  <c r="M145" i="81"/>
  <c r="M150" i="81"/>
  <c r="M149" i="81"/>
  <c r="M312" i="81"/>
  <c r="M335" i="81"/>
  <c r="M281" i="81"/>
  <c r="M344" i="81"/>
  <c r="M353" i="81"/>
  <c r="M386" i="81"/>
  <c r="M308" i="81"/>
  <c r="M505" i="81"/>
  <c r="M651" i="81"/>
  <c r="M109" i="81"/>
  <c r="M129" i="81"/>
  <c r="M162" i="81"/>
  <c r="M161" i="81"/>
  <c r="M325" i="81"/>
  <c r="M324" i="81"/>
  <c r="M261" i="81"/>
  <c r="M293" i="81"/>
  <c r="M356" i="81"/>
  <c r="M502" i="81"/>
  <c r="M663" i="81"/>
  <c r="M661" i="81"/>
  <c r="M116" i="81"/>
  <c r="M139" i="81"/>
  <c r="M174" i="81"/>
  <c r="M172" i="81"/>
  <c r="M155" i="81"/>
  <c r="M301" i="81"/>
  <c r="M215" i="81"/>
  <c r="M273" i="81"/>
  <c r="M305" i="81"/>
  <c r="M368" i="81"/>
  <c r="M686" i="81"/>
  <c r="M247" i="81"/>
  <c r="M425" i="81"/>
  <c r="M527" i="81"/>
  <c r="M441" i="81"/>
  <c r="M484" i="81"/>
  <c r="M490" i="81"/>
  <c r="M411" i="81"/>
  <c r="M516" i="81"/>
  <c r="M487" i="81"/>
  <c r="M533" i="81"/>
  <c r="M443" i="81"/>
  <c r="M514" i="81"/>
  <c r="M511" i="81"/>
  <c r="M521" i="81"/>
  <c r="M596" i="81"/>
  <c r="M558" i="81"/>
  <c r="M688" i="81"/>
  <c r="M675" i="81"/>
  <c r="M673" i="81"/>
  <c r="M647" i="81"/>
  <c r="M622" i="81"/>
  <c r="M151" i="81"/>
  <c r="M184" i="81"/>
  <c r="M258" i="81"/>
  <c r="M313" i="81"/>
  <c r="M285" i="81"/>
  <c r="M236" i="81"/>
  <c r="M423" i="81"/>
  <c r="M455" i="81"/>
  <c r="M523" i="81"/>
  <c r="M570" i="81"/>
  <c r="M685" i="81"/>
  <c r="M659" i="81"/>
  <c r="M634" i="81"/>
  <c r="M609" i="81"/>
  <c r="M163" i="81"/>
  <c r="M222" i="81"/>
  <c r="M262" i="81"/>
  <c r="M322" i="81"/>
  <c r="M355" i="81"/>
  <c r="M317" i="81"/>
  <c r="M459" i="81"/>
  <c r="M571" i="81"/>
  <c r="M608" i="81"/>
  <c r="M557" i="81"/>
  <c r="M556" i="81"/>
  <c r="M660" i="81"/>
  <c r="M517" i="81"/>
  <c r="M541" i="81"/>
  <c r="M583" i="81"/>
  <c r="M620" i="81"/>
  <c r="M582" i="81"/>
  <c r="M569" i="81"/>
  <c r="M568" i="81"/>
  <c r="M672" i="81"/>
  <c r="M671" i="81"/>
  <c r="M646" i="81"/>
  <c r="M621" i="81"/>
  <c r="M246" i="81"/>
  <c r="M152" i="81"/>
  <c r="M226" i="81"/>
  <c r="M274" i="81"/>
  <c r="M260" i="81"/>
  <c r="D66" i="81"/>
  <c r="G66" i="81" s="1"/>
  <c r="H30" i="79"/>
  <c r="J30" i="79" s="1"/>
  <c r="L30" i="79"/>
  <c r="G705" i="79"/>
  <c r="F705" i="79"/>
  <c r="E705" i="79"/>
  <c r="D705" i="79"/>
  <c r="C705" i="79"/>
  <c r="G704" i="79"/>
  <c r="F704" i="79"/>
  <c r="E704" i="79"/>
  <c r="D704" i="79"/>
  <c r="C704" i="79"/>
  <c r="G703" i="79"/>
  <c r="F703" i="79"/>
  <c r="E703" i="79"/>
  <c r="D703" i="79"/>
  <c r="C703" i="79"/>
  <c r="G702" i="79"/>
  <c r="F702" i="79"/>
  <c r="E702" i="79"/>
  <c r="D702" i="79"/>
  <c r="C702" i="79"/>
  <c r="G701" i="79"/>
  <c r="F701" i="79"/>
  <c r="E701" i="79"/>
  <c r="D701" i="79"/>
  <c r="C701" i="79"/>
  <c r="G700" i="79"/>
  <c r="F700" i="79"/>
  <c r="E700" i="79"/>
  <c r="D700" i="79"/>
  <c r="C700" i="79"/>
  <c r="G699" i="79"/>
  <c r="F699" i="79"/>
  <c r="E699" i="79"/>
  <c r="D699" i="79"/>
  <c r="C699" i="79"/>
  <c r="G698" i="79"/>
  <c r="F698" i="79"/>
  <c r="E698" i="79"/>
  <c r="D698" i="79"/>
  <c r="C698" i="79"/>
  <c r="G697" i="79"/>
  <c r="F697" i="79"/>
  <c r="E697" i="79"/>
  <c r="D697" i="79"/>
  <c r="C697" i="79"/>
  <c r="G696" i="79"/>
  <c r="F696" i="79"/>
  <c r="E696" i="79"/>
  <c r="D696" i="79"/>
  <c r="C696" i="79"/>
  <c r="G695" i="79"/>
  <c r="F695" i="79"/>
  <c r="E695" i="79"/>
  <c r="D695" i="79"/>
  <c r="C695" i="79"/>
  <c r="G694" i="79"/>
  <c r="F694" i="79"/>
  <c r="E694" i="79"/>
  <c r="D694" i="79"/>
  <c r="C694" i="79"/>
  <c r="G693" i="79"/>
  <c r="F693" i="79"/>
  <c r="E693" i="79"/>
  <c r="D693" i="79"/>
  <c r="C693" i="79"/>
  <c r="G692" i="79"/>
  <c r="F692" i="79"/>
  <c r="E692" i="79"/>
  <c r="D692" i="79"/>
  <c r="C692" i="79"/>
  <c r="G691" i="79"/>
  <c r="F691" i="79"/>
  <c r="E691" i="79"/>
  <c r="D691" i="79"/>
  <c r="C691" i="79"/>
  <c r="G690" i="79"/>
  <c r="F690" i="79"/>
  <c r="E690" i="79"/>
  <c r="D690" i="79"/>
  <c r="C690" i="79"/>
  <c r="G689" i="79"/>
  <c r="F689" i="79"/>
  <c r="E689" i="79"/>
  <c r="D689" i="79"/>
  <c r="C689" i="79"/>
  <c r="G688" i="79"/>
  <c r="F688" i="79"/>
  <c r="E688" i="79"/>
  <c r="D688" i="79"/>
  <c r="C688" i="79"/>
  <c r="G687" i="79"/>
  <c r="F687" i="79"/>
  <c r="E687" i="79"/>
  <c r="D687" i="79"/>
  <c r="C687" i="79"/>
  <c r="G686" i="79"/>
  <c r="F686" i="79"/>
  <c r="E686" i="79"/>
  <c r="D686" i="79"/>
  <c r="C686" i="79"/>
  <c r="G685" i="79"/>
  <c r="F685" i="79"/>
  <c r="E685" i="79"/>
  <c r="D685" i="79"/>
  <c r="C685" i="79"/>
  <c r="G684" i="79"/>
  <c r="F684" i="79"/>
  <c r="E684" i="79"/>
  <c r="D684" i="79"/>
  <c r="C684" i="79"/>
  <c r="G683" i="79"/>
  <c r="F683" i="79"/>
  <c r="E683" i="79"/>
  <c r="D683" i="79"/>
  <c r="C683" i="79"/>
  <c r="G682" i="79"/>
  <c r="F682" i="79"/>
  <c r="E682" i="79"/>
  <c r="D682" i="79"/>
  <c r="C682" i="79"/>
  <c r="G681" i="79"/>
  <c r="F681" i="79"/>
  <c r="E681" i="79"/>
  <c r="D681" i="79"/>
  <c r="C681" i="79"/>
  <c r="G680" i="79"/>
  <c r="F680" i="79"/>
  <c r="E680" i="79"/>
  <c r="D680" i="79"/>
  <c r="C680" i="79"/>
  <c r="G679" i="79"/>
  <c r="F679" i="79"/>
  <c r="E679" i="79"/>
  <c r="D679" i="79"/>
  <c r="C679" i="79"/>
  <c r="G678" i="79"/>
  <c r="F678" i="79"/>
  <c r="E678" i="79"/>
  <c r="D678" i="79"/>
  <c r="C678" i="79"/>
  <c r="G677" i="79"/>
  <c r="F677" i="79"/>
  <c r="E677" i="79"/>
  <c r="D677" i="79"/>
  <c r="C677" i="79"/>
  <c r="G676" i="79"/>
  <c r="F676" i="79"/>
  <c r="E676" i="79"/>
  <c r="D676" i="79"/>
  <c r="C676" i="79"/>
  <c r="G675" i="79"/>
  <c r="F675" i="79"/>
  <c r="E675" i="79"/>
  <c r="D675" i="79"/>
  <c r="C675" i="79"/>
  <c r="G674" i="79"/>
  <c r="F674" i="79"/>
  <c r="E674" i="79"/>
  <c r="D674" i="79"/>
  <c r="C674" i="79"/>
  <c r="G673" i="79"/>
  <c r="F673" i="79"/>
  <c r="E673" i="79"/>
  <c r="D673" i="79"/>
  <c r="C673" i="79"/>
  <c r="G672" i="79"/>
  <c r="F672" i="79"/>
  <c r="E672" i="79"/>
  <c r="D672" i="79"/>
  <c r="C672" i="79"/>
  <c r="G671" i="79"/>
  <c r="F671" i="79"/>
  <c r="E671" i="79"/>
  <c r="D671" i="79"/>
  <c r="C671" i="79"/>
  <c r="G670" i="79"/>
  <c r="F670" i="79"/>
  <c r="E670" i="79"/>
  <c r="D670" i="79"/>
  <c r="C670" i="79"/>
  <c r="G669" i="79"/>
  <c r="F669" i="79"/>
  <c r="E669" i="79"/>
  <c r="D669" i="79"/>
  <c r="C669" i="79"/>
  <c r="G668" i="79"/>
  <c r="F668" i="79"/>
  <c r="E668" i="79"/>
  <c r="D668" i="79"/>
  <c r="C668" i="79"/>
  <c r="G667" i="79"/>
  <c r="F667" i="79"/>
  <c r="E667" i="79"/>
  <c r="D667" i="79"/>
  <c r="C667" i="79"/>
  <c r="G666" i="79"/>
  <c r="F666" i="79"/>
  <c r="E666" i="79"/>
  <c r="D666" i="79"/>
  <c r="C666" i="79"/>
  <c r="G665" i="79"/>
  <c r="F665" i="79"/>
  <c r="E665" i="79"/>
  <c r="D665" i="79"/>
  <c r="C665" i="79"/>
  <c r="G664" i="79"/>
  <c r="F664" i="79"/>
  <c r="E664" i="79"/>
  <c r="D664" i="79"/>
  <c r="C664" i="79"/>
  <c r="G663" i="79"/>
  <c r="F663" i="79"/>
  <c r="E663" i="79"/>
  <c r="D663" i="79"/>
  <c r="C663" i="79"/>
  <c r="G662" i="79"/>
  <c r="F662" i="79"/>
  <c r="E662" i="79"/>
  <c r="D662" i="79"/>
  <c r="C662" i="79"/>
  <c r="G661" i="79"/>
  <c r="F661" i="79"/>
  <c r="E661" i="79"/>
  <c r="D661" i="79"/>
  <c r="C661" i="79"/>
  <c r="G660" i="79"/>
  <c r="F660" i="79"/>
  <c r="E660" i="79"/>
  <c r="D660" i="79"/>
  <c r="C660" i="79"/>
  <c r="G659" i="79"/>
  <c r="F659" i="79"/>
  <c r="E659" i="79"/>
  <c r="D659" i="79"/>
  <c r="C659" i="79"/>
  <c r="G658" i="79"/>
  <c r="F658" i="79"/>
  <c r="E658" i="79"/>
  <c r="D658" i="79"/>
  <c r="C658" i="79"/>
  <c r="G657" i="79"/>
  <c r="F657" i="79"/>
  <c r="E657" i="79"/>
  <c r="D657" i="79"/>
  <c r="C657" i="79"/>
  <c r="G656" i="79"/>
  <c r="F656" i="79"/>
  <c r="E656" i="79"/>
  <c r="D656" i="79"/>
  <c r="C656" i="79"/>
  <c r="G655" i="79"/>
  <c r="F655" i="79"/>
  <c r="E655" i="79"/>
  <c r="D655" i="79"/>
  <c r="C655" i="79"/>
  <c r="G654" i="79"/>
  <c r="F654" i="79"/>
  <c r="E654" i="79"/>
  <c r="D654" i="79"/>
  <c r="C654" i="79"/>
  <c r="G653" i="79"/>
  <c r="F653" i="79"/>
  <c r="E653" i="79"/>
  <c r="D653" i="79"/>
  <c r="C653" i="79"/>
  <c r="G652" i="79"/>
  <c r="F652" i="79"/>
  <c r="E652" i="79"/>
  <c r="D652" i="79"/>
  <c r="C652" i="79"/>
  <c r="G651" i="79"/>
  <c r="F651" i="79"/>
  <c r="E651" i="79"/>
  <c r="D651" i="79"/>
  <c r="C651" i="79"/>
  <c r="G650" i="79"/>
  <c r="F650" i="79"/>
  <c r="E650" i="79"/>
  <c r="D650" i="79"/>
  <c r="C650" i="79"/>
  <c r="G649" i="79"/>
  <c r="F649" i="79"/>
  <c r="E649" i="79"/>
  <c r="D649" i="79"/>
  <c r="C649" i="79"/>
  <c r="G648" i="79"/>
  <c r="F648" i="79"/>
  <c r="E648" i="79"/>
  <c r="D648" i="79"/>
  <c r="C648" i="79"/>
  <c r="G647" i="79"/>
  <c r="F647" i="79"/>
  <c r="E647" i="79"/>
  <c r="D647" i="79"/>
  <c r="C647" i="79"/>
  <c r="G646" i="79"/>
  <c r="F646" i="79"/>
  <c r="E646" i="79"/>
  <c r="D646" i="79"/>
  <c r="C646" i="79"/>
  <c r="G645" i="79"/>
  <c r="F645" i="79"/>
  <c r="E645" i="79"/>
  <c r="D645" i="79"/>
  <c r="C645" i="79"/>
  <c r="G644" i="79"/>
  <c r="F644" i="79"/>
  <c r="E644" i="79"/>
  <c r="D644" i="79"/>
  <c r="C644" i="79"/>
  <c r="G643" i="79"/>
  <c r="F643" i="79"/>
  <c r="E643" i="79"/>
  <c r="D643" i="79"/>
  <c r="C643" i="79"/>
  <c r="G642" i="79"/>
  <c r="F642" i="79"/>
  <c r="E642" i="79"/>
  <c r="D642" i="79"/>
  <c r="C642" i="79"/>
  <c r="G641" i="79"/>
  <c r="F641" i="79"/>
  <c r="E641" i="79"/>
  <c r="D641" i="79"/>
  <c r="C641" i="79"/>
  <c r="G640" i="79"/>
  <c r="F640" i="79"/>
  <c r="E640" i="79"/>
  <c r="D640" i="79"/>
  <c r="C640" i="79"/>
  <c r="G639" i="79"/>
  <c r="F639" i="79"/>
  <c r="E639" i="79"/>
  <c r="D639" i="79"/>
  <c r="C639" i="79"/>
  <c r="G638" i="79"/>
  <c r="F638" i="79"/>
  <c r="E638" i="79"/>
  <c r="D638" i="79"/>
  <c r="C638" i="79"/>
  <c r="G637" i="79"/>
  <c r="F637" i="79"/>
  <c r="E637" i="79"/>
  <c r="D637" i="79"/>
  <c r="C637" i="79"/>
  <c r="G636" i="79"/>
  <c r="F636" i="79"/>
  <c r="E636" i="79"/>
  <c r="D636" i="79"/>
  <c r="C636" i="79"/>
  <c r="G635" i="79"/>
  <c r="F635" i="79"/>
  <c r="E635" i="79"/>
  <c r="D635" i="79"/>
  <c r="C635" i="79"/>
  <c r="G634" i="79"/>
  <c r="F634" i="79"/>
  <c r="E634" i="79"/>
  <c r="D634" i="79"/>
  <c r="C634" i="79"/>
  <c r="G633" i="79"/>
  <c r="F633" i="79"/>
  <c r="E633" i="79"/>
  <c r="D633" i="79"/>
  <c r="C633" i="79"/>
  <c r="G632" i="79"/>
  <c r="F632" i="79"/>
  <c r="E632" i="79"/>
  <c r="D632" i="79"/>
  <c r="C632" i="79"/>
  <c r="G631" i="79"/>
  <c r="F631" i="79"/>
  <c r="E631" i="79"/>
  <c r="D631" i="79"/>
  <c r="C631" i="79"/>
  <c r="G630" i="79"/>
  <c r="F630" i="79"/>
  <c r="E630" i="79"/>
  <c r="D630" i="79"/>
  <c r="C630" i="79"/>
  <c r="G629" i="79"/>
  <c r="F629" i="79"/>
  <c r="E629" i="79"/>
  <c r="D629" i="79"/>
  <c r="C629" i="79"/>
  <c r="G628" i="79"/>
  <c r="F628" i="79"/>
  <c r="E628" i="79"/>
  <c r="D628" i="79"/>
  <c r="C628" i="79"/>
  <c r="G627" i="79"/>
  <c r="F627" i="79"/>
  <c r="E627" i="79"/>
  <c r="D627" i="79"/>
  <c r="C627" i="79"/>
  <c r="G626" i="79"/>
  <c r="F626" i="79"/>
  <c r="E626" i="79"/>
  <c r="D626" i="79"/>
  <c r="C626" i="79"/>
  <c r="G625" i="79"/>
  <c r="F625" i="79"/>
  <c r="E625" i="79"/>
  <c r="D625" i="79"/>
  <c r="C625" i="79"/>
  <c r="G624" i="79"/>
  <c r="F624" i="79"/>
  <c r="E624" i="79"/>
  <c r="D624" i="79"/>
  <c r="C624" i="79"/>
  <c r="G623" i="79"/>
  <c r="F623" i="79"/>
  <c r="E623" i="79"/>
  <c r="D623" i="79"/>
  <c r="C623" i="79"/>
  <c r="G622" i="79"/>
  <c r="F622" i="79"/>
  <c r="E622" i="79"/>
  <c r="D622" i="79"/>
  <c r="C622" i="79"/>
  <c r="G621" i="79"/>
  <c r="F621" i="79"/>
  <c r="E621" i="79"/>
  <c r="D621" i="79"/>
  <c r="C621" i="79"/>
  <c r="G620" i="79"/>
  <c r="F620" i="79"/>
  <c r="E620" i="79"/>
  <c r="D620" i="79"/>
  <c r="C620" i="79"/>
  <c r="G619" i="79"/>
  <c r="F619" i="79"/>
  <c r="E619" i="79"/>
  <c r="D619" i="79"/>
  <c r="C619" i="79"/>
  <c r="G618" i="79"/>
  <c r="F618" i="79"/>
  <c r="E618" i="79"/>
  <c r="D618" i="79"/>
  <c r="C618" i="79"/>
  <c r="G617" i="79"/>
  <c r="F617" i="79"/>
  <c r="E617" i="79"/>
  <c r="D617" i="79"/>
  <c r="C617" i="79"/>
  <c r="G616" i="79"/>
  <c r="F616" i="79"/>
  <c r="E616" i="79"/>
  <c r="D616" i="79"/>
  <c r="C616" i="79"/>
  <c r="G615" i="79"/>
  <c r="F615" i="79"/>
  <c r="E615" i="79"/>
  <c r="D615" i="79"/>
  <c r="C615" i="79"/>
  <c r="G614" i="79"/>
  <c r="F614" i="79"/>
  <c r="E614" i="79"/>
  <c r="D614" i="79"/>
  <c r="C614" i="79"/>
  <c r="G613" i="79"/>
  <c r="F613" i="79"/>
  <c r="E613" i="79"/>
  <c r="D613" i="79"/>
  <c r="C613" i="79"/>
  <c r="G612" i="79"/>
  <c r="F612" i="79"/>
  <c r="E612" i="79"/>
  <c r="D612" i="79"/>
  <c r="C612" i="79"/>
  <c r="G611" i="79"/>
  <c r="F611" i="79"/>
  <c r="E611" i="79"/>
  <c r="D611" i="79"/>
  <c r="C611" i="79"/>
  <c r="G610" i="79"/>
  <c r="F610" i="79"/>
  <c r="E610" i="79"/>
  <c r="D610" i="79"/>
  <c r="C610" i="79"/>
  <c r="G609" i="79"/>
  <c r="F609" i="79"/>
  <c r="E609" i="79"/>
  <c r="D609" i="79"/>
  <c r="C609" i="79"/>
  <c r="G608" i="79"/>
  <c r="F608" i="79"/>
  <c r="E608" i="79"/>
  <c r="D608" i="79"/>
  <c r="C608" i="79"/>
  <c r="G607" i="79"/>
  <c r="F607" i="79"/>
  <c r="E607" i="79"/>
  <c r="D607" i="79"/>
  <c r="C607" i="79"/>
  <c r="G606" i="79"/>
  <c r="F606" i="79"/>
  <c r="E606" i="79"/>
  <c r="D606" i="79"/>
  <c r="C606" i="79"/>
  <c r="G605" i="79"/>
  <c r="F605" i="79"/>
  <c r="E605" i="79"/>
  <c r="D605" i="79"/>
  <c r="C605" i="79"/>
  <c r="G604" i="79"/>
  <c r="F604" i="79"/>
  <c r="E604" i="79"/>
  <c r="D604" i="79"/>
  <c r="C604" i="79"/>
  <c r="G603" i="79"/>
  <c r="F603" i="79"/>
  <c r="E603" i="79"/>
  <c r="D603" i="79"/>
  <c r="C603" i="79"/>
  <c r="G602" i="79"/>
  <c r="F602" i="79"/>
  <c r="E602" i="79"/>
  <c r="D602" i="79"/>
  <c r="C602" i="79"/>
  <c r="G601" i="79"/>
  <c r="F601" i="79"/>
  <c r="E601" i="79"/>
  <c r="D601" i="79"/>
  <c r="C601" i="79"/>
  <c r="G600" i="79"/>
  <c r="F600" i="79"/>
  <c r="E600" i="79"/>
  <c r="D600" i="79"/>
  <c r="C600" i="79"/>
  <c r="G599" i="79"/>
  <c r="F599" i="79"/>
  <c r="E599" i="79"/>
  <c r="D599" i="79"/>
  <c r="C599" i="79"/>
  <c r="G598" i="79"/>
  <c r="F598" i="79"/>
  <c r="E598" i="79"/>
  <c r="D598" i="79"/>
  <c r="C598" i="79"/>
  <c r="G597" i="79"/>
  <c r="F597" i="79"/>
  <c r="E597" i="79"/>
  <c r="D597" i="79"/>
  <c r="C597" i="79"/>
  <c r="G596" i="79"/>
  <c r="F596" i="79"/>
  <c r="E596" i="79"/>
  <c r="D596" i="79"/>
  <c r="C596" i="79"/>
  <c r="G595" i="79"/>
  <c r="F595" i="79"/>
  <c r="E595" i="79"/>
  <c r="D595" i="79"/>
  <c r="C595" i="79"/>
  <c r="G594" i="79"/>
  <c r="F594" i="79"/>
  <c r="E594" i="79"/>
  <c r="D594" i="79"/>
  <c r="C594" i="79"/>
  <c r="G593" i="79"/>
  <c r="F593" i="79"/>
  <c r="E593" i="79"/>
  <c r="D593" i="79"/>
  <c r="C593" i="79"/>
  <c r="G592" i="79"/>
  <c r="F592" i="79"/>
  <c r="E592" i="79"/>
  <c r="D592" i="79"/>
  <c r="C592" i="79"/>
  <c r="G591" i="79"/>
  <c r="F591" i="79"/>
  <c r="E591" i="79"/>
  <c r="D591" i="79"/>
  <c r="C591" i="79"/>
  <c r="G590" i="79"/>
  <c r="F590" i="79"/>
  <c r="E590" i="79"/>
  <c r="D590" i="79"/>
  <c r="C590" i="79"/>
  <c r="G589" i="79"/>
  <c r="F589" i="79"/>
  <c r="E589" i="79"/>
  <c r="D589" i="79"/>
  <c r="C589" i="79"/>
  <c r="G588" i="79"/>
  <c r="F588" i="79"/>
  <c r="E588" i="79"/>
  <c r="D588" i="79"/>
  <c r="C588" i="79"/>
  <c r="G587" i="79"/>
  <c r="F587" i="79"/>
  <c r="E587" i="79"/>
  <c r="D587" i="79"/>
  <c r="C587" i="79"/>
  <c r="G586" i="79"/>
  <c r="F586" i="79"/>
  <c r="E586" i="79"/>
  <c r="D586" i="79"/>
  <c r="C586" i="79"/>
  <c r="G585" i="79"/>
  <c r="F585" i="79"/>
  <c r="E585" i="79"/>
  <c r="D585" i="79"/>
  <c r="C585" i="79"/>
  <c r="G584" i="79"/>
  <c r="F584" i="79"/>
  <c r="E584" i="79"/>
  <c r="D584" i="79"/>
  <c r="C584" i="79"/>
  <c r="G583" i="79"/>
  <c r="F583" i="79"/>
  <c r="E583" i="79"/>
  <c r="D583" i="79"/>
  <c r="C583" i="79"/>
  <c r="G582" i="79"/>
  <c r="F582" i="79"/>
  <c r="E582" i="79"/>
  <c r="D582" i="79"/>
  <c r="C582" i="79"/>
  <c r="G581" i="79"/>
  <c r="F581" i="79"/>
  <c r="E581" i="79"/>
  <c r="D581" i="79"/>
  <c r="C581" i="79"/>
  <c r="G580" i="79"/>
  <c r="F580" i="79"/>
  <c r="E580" i="79"/>
  <c r="D580" i="79"/>
  <c r="C580" i="79"/>
  <c r="G579" i="79"/>
  <c r="F579" i="79"/>
  <c r="E579" i="79"/>
  <c r="D579" i="79"/>
  <c r="C579" i="79"/>
  <c r="G578" i="79"/>
  <c r="F578" i="79"/>
  <c r="E578" i="79"/>
  <c r="D578" i="79"/>
  <c r="C578" i="79"/>
  <c r="G577" i="79"/>
  <c r="F577" i="79"/>
  <c r="E577" i="79"/>
  <c r="D577" i="79"/>
  <c r="C577" i="79"/>
  <c r="G576" i="79"/>
  <c r="F576" i="79"/>
  <c r="E576" i="79"/>
  <c r="D576" i="79"/>
  <c r="C576" i="79"/>
  <c r="G575" i="79"/>
  <c r="F575" i="79"/>
  <c r="E575" i="79"/>
  <c r="D575" i="79"/>
  <c r="C575" i="79"/>
  <c r="G574" i="79"/>
  <c r="F574" i="79"/>
  <c r="E574" i="79"/>
  <c r="D574" i="79"/>
  <c r="C574" i="79"/>
  <c r="G573" i="79"/>
  <c r="F573" i="79"/>
  <c r="E573" i="79"/>
  <c r="D573" i="79"/>
  <c r="C573" i="79"/>
  <c r="G572" i="79"/>
  <c r="F572" i="79"/>
  <c r="E572" i="79"/>
  <c r="D572" i="79"/>
  <c r="C572" i="79"/>
  <c r="G571" i="79"/>
  <c r="F571" i="79"/>
  <c r="E571" i="79"/>
  <c r="D571" i="79"/>
  <c r="C571" i="79"/>
  <c r="G570" i="79"/>
  <c r="F570" i="79"/>
  <c r="E570" i="79"/>
  <c r="D570" i="79"/>
  <c r="C570" i="79"/>
  <c r="G569" i="79"/>
  <c r="F569" i="79"/>
  <c r="E569" i="79"/>
  <c r="D569" i="79"/>
  <c r="C569" i="79"/>
  <c r="G568" i="79"/>
  <c r="F568" i="79"/>
  <c r="E568" i="79"/>
  <c r="D568" i="79"/>
  <c r="C568" i="79"/>
  <c r="G567" i="79"/>
  <c r="F567" i="79"/>
  <c r="E567" i="79"/>
  <c r="D567" i="79"/>
  <c r="C567" i="79"/>
  <c r="G566" i="79"/>
  <c r="F566" i="79"/>
  <c r="E566" i="79"/>
  <c r="D566" i="79"/>
  <c r="C566" i="79"/>
  <c r="G565" i="79"/>
  <c r="F565" i="79"/>
  <c r="E565" i="79"/>
  <c r="D565" i="79"/>
  <c r="C565" i="79"/>
  <c r="G564" i="79"/>
  <c r="F564" i="79"/>
  <c r="E564" i="79"/>
  <c r="D564" i="79"/>
  <c r="C564" i="79"/>
  <c r="G563" i="79"/>
  <c r="F563" i="79"/>
  <c r="E563" i="79"/>
  <c r="D563" i="79"/>
  <c r="C563" i="79"/>
  <c r="G562" i="79"/>
  <c r="F562" i="79"/>
  <c r="E562" i="79"/>
  <c r="D562" i="79"/>
  <c r="C562" i="79"/>
  <c r="G561" i="79"/>
  <c r="F561" i="79"/>
  <c r="E561" i="79"/>
  <c r="D561" i="79"/>
  <c r="C561" i="79"/>
  <c r="G560" i="79"/>
  <c r="F560" i="79"/>
  <c r="E560" i="79"/>
  <c r="D560" i="79"/>
  <c r="C560" i="79"/>
  <c r="G559" i="79"/>
  <c r="F559" i="79"/>
  <c r="E559" i="79"/>
  <c r="D559" i="79"/>
  <c r="C559" i="79"/>
  <c r="G558" i="79"/>
  <c r="F558" i="79"/>
  <c r="E558" i="79"/>
  <c r="D558" i="79"/>
  <c r="C558" i="79"/>
  <c r="G557" i="79"/>
  <c r="F557" i="79"/>
  <c r="E557" i="79"/>
  <c r="D557" i="79"/>
  <c r="C557" i="79"/>
  <c r="G556" i="79"/>
  <c r="F556" i="79"/>
  <c r="E556" i="79"/>
  <c r="D556" i="79"/>
  <c r="C556" i="79"/>
  <c r="G555" i="79"/>
  <c r="F555" i="79"/>
  <c r="E555" i="79"/>
  <c r="D555" i="79"/>
  <c r="C555" i="79"/>
  <c r="G554" i="79"/>
  <c r="F554" i="79"/>
  <c r="E554" i="79"/>
  <c r="D554" i="79"/>
  <c r="C554" i="79"/>
  <c r="G553" i="79"/>
  <c r="F553" i="79"/>
  <c r="E553" i="79"/>
  <c r="D553" i="79"/>
  <c r="C553" i="79"/>
  <c r="G552" i="79"/>
  <c r="F552" i="79"/>
  <c r="E552" i="79"/>
  <c r="D552" i="79"/>
  <c r="C552" i="79"/>
  <c r="G551" i="79"/>
  <c r="F551" i="79"/>
  <c r="E551" i="79"/>
  <c r="D551" i="79"/>
  <c r="C551" i="79"/>
  <c r="G550" i="79"/>
  <c r="F550" i="79"/>
  <c r="E550" i="79"/>
  <c r="D550" i="79"/>
  <c r="C550" i="79"/>
  <c r="G549" i="79"/>
  <c r="F549" i="79"/>
  <c r="E549" i="79"/>
  <c r="D549" i="79"/>
  <c r="C549" i="79"/>
  <c r="G548" i="79"/>
  <c r="F548" i="79"/>
  <c r="E548" i="79"/>
  <c r="D548" i="79"/>
  <c r="C548" i="79"/>
  <c r="G547" i="79"/>
  <c r="F547" i="79"/>
  <c r="E547" i="79"/>
  <c r="D547" i="79"/>
  <c r="C547" i="79"/>
  <c r="G546" i="79"/>
  <c r="F546" i="79"/>
  <c r="E546" i="79"/>
  <c r="D546" i="79"/>
  <c r="C546" i="79"/>
  <c r="G545" i="79"/>
  <c r="F545" i="79"/>
  <c r="E545" i="79"/>
  <c r="D545" i="79"/>
  <c r="C545" i="79"/>
  <c r="G544" i="79"/>
  <c r="F544" i="79"/>
  <c r="E544" i="79"/>
  <c r="D544" i="79"/>
  <c r="C544" i="79"/>
  <c r="G543" i="79"/>
  <c r="F543" i="79"/>
  <c r="E543" i="79"/>
  <c r="D543" i="79"/>
  <c r="C543" i="79"/>
  <c r="G542" i="79"/>
  <c r="F542" i="79"/>
  <c r="E542" i="79"/>
  <c r="D542" i="79"/>
  <c r="C542" i="79"/>
  <c r="G541" i="79"/>
  <c r="F541" i="79"/>
  <c r="E541" i="79"/>
  <c r="D541" i="79"/>
  <c r="C541" i="79"/>
  <c r="G540" i="79"/>
  <c r="F540" i="79"/>
  <c r="E540" i="79"/>
  <c r="D540" i="79"/>
  <c r="C540" i="79"/>
  <c r="G539" i="79"/>
  <c r="F539" i="79"/>
  <c r="E539" i="79"/>
  <c r="D539" i="79"/>
  <c r="C539" i="79"/>
  <c r="G538" i="79"/>
  <c r="F538" i="79"/>
  <c r="E538" i="79"/>
  <c r="D538" i="79"/>
  <c r="C538" i="79"/>
  <c r="G537" i="79"/>
  <c r="F537" i="79"/>
  <c r="E537" i="79"/>
  <c r="D537" i="79"/>
  <c r="C537" i="79"/>
  <c r="G536" i="79"/>
  <c r="F536" i="79"/>
  <c r="E536" i="79"/>
  <c r="D536" i="79"/>
  <c r="C536" i="79"/>
  <c r="G535" i="79"/>
  <c r="F535" i="79"/>
  <c r="E535" i="79"/>
  <c r="D535" i="79"/>
  <c r="C535" i="79"/>
  <c r="G534" i="79"/>
  <c r="F534" i="79"/>
  <c r="E534" i="79"/>
  <c r="D534" i="79"/>
  <c r="C534" i="79"/>
  <c r="G533" i="79"/>
  <c r="F533" i="79"/>
  <c r="E533" i="79"/>
  <c r="D533" i="79"/>
  <c r="C533" i="79"/>
  <c r="G532" i="79"/>
  <c r="F532" i="79"/>
  <c r="E532" i="79"/>
  <c r="D532" i="79"/>
  <c r="C532" i="79"/>
  <c r="G531" i="79"/>
  <c r="F531" i="79"/>
  <c r="E531" i="79"/>
  <c r="D531" i="79"/>
  <c r="C531" i="79"/>
  <c r="G530" i="79"/>
  <c r="F530" i="79"/>
  <c r="E530" i="79"/>
  <c r="D530" i="79"/>
  <c r="C530" i="79"/>
  <c r="G529" i="79"/>
  <c r="F529" i="79"/>
  <c r="E529" i="79"/>
  <c r="D529" i="79"/>
  <c r="C529" i="79"/>
  <c r="G528" i="79"/>
  <c r="F528" i="79"/>
  <c r="E528" i="79"/>
  <c r="D528" i="79"/>
  <c r="C528" i="79"/>
  <c r="G527" i="79"/>
  <c r="F527" i="79"/>
  <c r="E527" i="79"/>
  <c r="D527" i="79"/>
  <c r="C527" i="79"/>
  <c r="G526" i="79"/>
  <c r="F526" i="79"/>
  <c r="E526" i="79"/>
  <c r="D526" i="79"/>
  <c r="C526" i="79"/>
  <c r="G525" i="79"/>
  <c r="F525" i="79"/>
  <c r="E525" i="79"/>
  <c r="D525" i="79"/>
  <c r="C525" i="79"/>
  <c r="G524" i="79"/>
  <c r="F524" i="79"/>
  <c r="E524" i="79"/>
  <c r="D524" i="79"/>
  <c r="C524" i="79"/>
  <c r="G523" i="79"/>
  <c r="F523" i="79"/>
  <c r="E523" i="79"/>
  <c r="D523" i="79"/>
  <c r="C523" i="79"/>
  <c r="G522" i="79"/>
  <c r="F522" i="79"/>
  <c r="E522" i="79"/>
  <c r="D522" i="79"/>
  <c r="C522" i="79"/>
  <c r="G521" i="79"/>
  <c r="F521" i="79"/>
  <c r="E521" i="79"/>
  <c r="D521" i="79"/>
  <c r="C521" i="79"/>
  <c r="G520" i="79"/>
  <c r="F520" i="79"/>
  <c r="E520" i="79"/>
  <c r="D520" i="79"/>
  <c r="C520" i="79"/>
  <c r="G519" i="79"/>
  <c r="F519" i="79"/>
  <c r="E519" i="79"/>
  <c r="D519" i="79"/>
  <c r="C519" i="79"/>
  <c r="G518" i="79"/>
  <c r="F518" i="79"/>
  <c r="E518" i="79"/>
  <c r="D518" i="79"/>
  <c r="C518" i="79"/>
  <c r="G517" i="79"/>
  <c r="F517" i="79"/>
  <c r="E517" i="79"/>
  <c r="D517" i="79"/>
  <c r="C517" i="79"/>
  <c r="G516" i="79"/>
  <c r="F516" i="79"/>
  <c r="E516" i="79"/>
  <c r="D516" i="79"/>
  <c r="C516" i="79"/>
  <c r="G515" i="79"/>
  <c r="F515" i="79"/>
  <c r="E515" i="79"/>
  <c r="D515" i="79"/>
  <c r="C515" i="79"/>
  <c r="G514" i="79"/>
  <c r="F514" i="79"/>
  <c r="E514" i="79"/>
  <c r="D514" i="79"/>
  <c r="C514" i="79"/>
  <c r="G513" i="79"/>
  <c r="F513" i="79"/>
  <c r="E513" i="79"/>
  <c r="D513" i="79"/>
  <c r="C513" i="79"/>
  <c r="G512" i="79"/>
  <c r="F512" i="79"/>
  <c r="E512" i="79"/>
  <c r="D512" i="79"/>
  <c r="C512" i="79"/>
  <c r="G511" i="79"/>
  <c r="F511" i="79"/>
  <c r="E511" i="79"/>
  <c r="D511" i="79"/>
  <c r="C511" i="79"/>
  <c r="G510" i="79"/>
  <c r="F510" i="79"/>
  <c r="E510" i="79"/>
  <c r="D510" i="79"/>
  <c r="C510" i="79"/>
  <c r="G509" i="79"/>
  <c r="F509" i="79"/>
  <c r="E509" i="79"/>
  <c r="D509" i="79"/>
  <c r="C509" i="79"/>
  <c r="G508" i="79"/>
  <c r="F508" i="79"/>
  <c r="E508" i="79"/>
  <c r="D508" i="79"/>
  <c r="C508" i="79"/>
  <c r="G507" i="79"/>
  <c r="F507" i="79"/>
  <c r="E507" i="79"/>
  <c r="D507" i="79"/>
  <c r="C507" i="79"/>
  <c r="G506" i="79"/>
  <c r="F506" i="79"/>
  <c r="E506" i="79"/>
  <c r="D506" i="79"/>
  <c r="C506" i="79"/>
  <c r="G505" i="79"/>
  <c r="F505" i="79"/>
  <c r="E505" i="79"/>
  <c r="D505" i="79"/>
  <c r="C505" i="79"/>
  <c r="G504" i="79"/>
  <c r="F504" i="79"/>
  <c r="E504" i="79"/>
  <c r="D504" i="79"/>
  <c r="C504" i="79"/>
  <c r="G503" i="79"/>
  <c r="F503" i="79"/>
  <c r="E503" i="79"/>
  <c r="D503" i="79"/>
  <c r="C503" i="79"/>
  <c r="G502" i="79"/>
  <c r="F502" i="79"/>
  <c r="E502" i="79"/>
  <c r="D502" i="79"/>
  <c r="C502" i="79"/>
  <c r="G501" i="79"/>
  <c r="F501" i="79"/>
  <c r="E501" i="79"/>
  <c r="D501" i="79"/>
  <c r="C501" i="79"/>
  <c r="G500" i="79"/>
  <c r="F500" i="79"/>
  <c r="E500" i="79"/>
  <c r="D500" i="79"/>
  <c r="C500" i="79"/>
  <c r="G499" i="79"/>
  <c r="F499" i="79"/>
  <c r="E499" i="79"/>
  <c r="D499" i="79"/>
  <c r="C499" i="79"/>
  <c r="G498" i="79"/>
  <c r="F498" i="79"/>
  <c r="E498" i="79"/>
  <c r="D498" i="79"/>
  <c r="C498" i="79"/>
  <c r="G497" i="79"/>
  <c r="F497" i="79"/>
  <c r="E497" i="79"/>
  <c r="D497" i="79"/>
  <c r="C497" i="79"/>
  <c r="G496" i="79"/>
  <c r="F496" i="79"/>
  <c r="E496" i="79"/>
  <c r="D496" i="79"/>
  <c r="C496" i="79"/>
  <c r="G495" i="79"/>
  <c r="F495" i="79"/>
  <c r="E495" i="79"/>
  <c r="D495" i="79"/>
  <c r="C495" i="79"/>
  <c r="G494" i="79"/>
  <c r="F494" i="79"/>
  <c r="E494" i="79"/>
  <c r="D494" i="79"/>
  <c r="C494" i="79"/>
  <c r="G493" i="79"/>
  <c r="F493" i="79"/>
  <c r="E493" i="79"/>
  <c r="D493" i="79"/>
  <c r="C493" i="79"/>
  <c r="G492" i="79"/>
  <c r="F492" i="79"/>
  <c r="E492" i="79"/>
  <c r="D492" i="79"/>
  <c r="C492" i="79"/>
  <c r="G491" i="79"/>
  <c r="F491" i="79"/>
  <c r="E491" i="79"/>
  <c r="D491" i="79"/>
  <c r="C491" i="79"/>
  <c r="G490" i="79"/>
  <c r="F490" i="79"/>
  <c r="E490" i="79"/>
  <c r="D490" i="79"/>
  <c r="C490" i="79"/>
  <c r="G489" i="79"/>
  <c r="F489" i="79"/>
  <c r="E489" i="79"/>
  <c r="D489" i="79"/>
  <c r="C489" i="79"/>
  <c r="G488" i="79"/>
  <c r="F488" i="79"/>
  <c r="E488" i="79"/>
  <c r="D488" i="79"/>
  <c r="C488" i="79"/>
  <c r="G487" i="79"/>
  <c r="F487" i="79"/>
  <c r="E487" i="79"/>
  <c r="D487" i="79"/>
  <c r="C487" i="79"/>
  <c r="G486" i="79"/>
  <c r="F486" i="79"/>
  <c r="E486" i="79"/>
  <c r="D486" i="79"/>
  <c r="C486" i="79"/>
  <c r="G485" i="79"/>
  <c r="F485" i="79"/>
  <c r="E485" i="79"/>
  <c r="D485" i="79"/>
  <c r="C485" i="79"/>
  <c r="G484" i="79"/>
  <c r="F484" i="79"/>
  <c r="E484" i="79"/>
  <c r="D484" i="79"/>
  <c r="C484" i="79"/>
  <c r="G483" i="79"/>
  <c r="F483" i="79"/>
  <c r="E483" i="79"/>
  <c r="D483" i="79"/>
  <c r="C483" i="79"/>
  <c r="G482" i="79"/>
  <c r="F482" i="79"/>
  <c r="E482" i="79"/>
  <c r="D482" i="79"/>
  <c r="C482" i="79"/>
  <c r="G481" i="79"/>
  <c r="F481" i="79"/>
  <c r="E481" i="79"/>
  <c r="D481" i="79"/>
  <c r="C481" i="79"/>
  <c r="G480" i="79"/>
  <c r="F480" i="79"/>
  <c r="E480" i="79"/>
  <c r="D480" i="79"/>
  <c r="C480" i="79"/>
  <c r="G479" i="79"/>
  <c r="F479" i="79"/>
  <c r="E479" i="79"/>
  <c r="D479" i="79"/>
  <c r="C479" i="79"/>
  <c r="G478" i="79"/>
  <c r="F478" i="79"/>
  <c r="E478" i="79"/>
  <c r="D478" i="79"/>
  <c r="C478" i="79"/>
  <c r="G477" i="79"/>
  <c r="F477" i="79"/>
  <c r="E477" i="79"/>
  <c r="D477" i="79"/>
  <c r="C477" i="79"/>
  <c r="G476" i="79"/>
  <c r="F476" i="79"/>
  <c r="E476" i="79"/>
  <c r="D476" i="79"/>
  <c r="C476" i="79"/>
  <c r="G475" i="79"/>
  <c r="F475" i="79"/>
  <c r="E475" i="79"/>
  <c r="D475" i="79"/>
  <c r="C475" i="79"/>
  <c r="G474" i="79"/>
  <c r="F474" i="79"/>
  <c r="E474" i="79"/>
  <c r="D474" i="79"/>
  <c r="C474" i="79"/>
  <c r="G473" i="79"/>
  <c r="F473" i="79"/>
  <c r="E473" i="79"/>
  <c r="D473" i="79"/>
  <c r="C473" i="79"/>
  <c r="G472" i="79"/>
  <c r="F472" i="79"/>
  <c r="E472" i="79"/>
  <c r="D472" i="79"/>
  <c r="C472" i="79"/>
  <c r="G471" i="79"/>
  <c r="F471" i="79"/>
  <c r="E471" i="79"/>
  <c r="D471" i="79"/>
  <c r="C471" i="79"/>
  <c r="G470" i="79"/>
  <c r="F470" i="79"/>
  <c r="E470" i="79"/>
  <c r="D470" i="79"/>
  <c r="C470" i="79"/>
  <c r="G469" i="79"/>
  <c r="F469" i="79"/>
  <c r="E469" i="79"/>
  <c r="D469" i="79"/>
  <c r="C469" i="79"/>
  <c r="G468" i="79"/>
  <c r="F468" i="79"/>
  <c r="E468" i="79"/>
  <c r="D468" i="79"/>
  <c r="C468" i="79"/>
  <c r="G467" i="79"/>
  <c r="F467" i="79"/>
  <c r="E467" i="79"/>
  <c r="D467" i="79"/>
  <c r="C467" i="79"/>
  <c r="G466" i="79"/>
  <c r="F466" i="79"/>
  <c r="E466" i="79"/>
  <c r="D466" i="79"/>
  <c r="C466" i="79"/>
  <c r="G465" i="79"/>
  <c r="F465" i="79"/>
  <c r="E465" i="79"/>
  <c r="D465" i="79"/>
  <c r="C465" i="79"/>
  <c r="G464" i="79"/>
  <c r="F464" i="79"/>
  <c r="E464" i="79"/>
  <c r="D464" i="79"/>
  <c r="C464" i="79"/>
  <c r="G463" i="79"/>
  <c r="F463" i="79"/>
  <c r="E463" i="79"/>
  <c r="D463" i="79"/>
  <c r="C463" i="79"/>
  <c r="G462" i="79"/>
  <c r="F462" i="79"/>
  <c r="E462" i="79"/>
  <c r="D462" i="79"/>
  <c r="C462" i="79"/>
  <c r="G461" i="79"/>
  <c r="F461" i="79"/>
  <c r="E461" i="79"/>
  <c r="D461" i="79"/>
  <c r="C461" i="79"/>
  <c r="G460" i="79"/>
  <c r="F460" i="79"/>
  <c r="E460" i="79"/>
  <c r="D460" i="79"/>
  <c r="C460" i="79"/>
  <c r="G459" i="79"/>
  <c r="F459" i="79"/>
  <c r="E459" i="79"/>
  <c r="D459" i="79"/>
  <c r="C459" i="79"/>
  <c r="G458" i="79"/>
  <c r="F458" i="79"/>
  <c r="E458" i="79"/>
  <c r="D458" i="79"/>
  <c r="C458" i="79"/>
  <c r="G457" i="79"/>
  <c r="F457" i="79"/>
  <c r="E457" i="79"/>
  <c r="D457" i="79"/>
  <c r="C457" i="79"/>
  <c r="G456" i="79"/>
  <c r="F456" i="79"/>
  <c r="E456" i="79"/>
  <c r="D456" i="79"/>
  <c r="C456" i="79"/>
  <c r="G455" i="79"/>
  <c r="F455" i="79"/>
  <c r="E455" i="79"/>
  <c r="D455" i="79"/>
  <c r="C455" i="79"/>
  <c r="G454" i="79"/>
  <c r="F454" i="79"/>
  <c r="E454" i="79"/>
  <c r="D454" i="79"/>
  <c r="C454" i="79"/>
  <c r="G453" i="79"/>
  <c r="F453" i="79"/>
  <c r="E453" i="79"/>
  <c r="D453" i="79"/>
  <c r="C453" i="79"/>
  <c r="G452" i="79"/>
  <c r="F452" i="79"/>
  <c r="E452" i="79"/>
  <c r="D452" i="79"/>
  <c r="C452" i="79"/>
  <c r="G451" i="79"/>
  <c r="F451" i="79"/>
  <c r="E451" i="79"/>
  <c r="D451" i="79"/>
  <c r="C451" i="79"/>
  <c r="G450" i="79"/>
  <c r="F450" i="79"/>
  <c r="E450" i="79"/>
  <c r="D450" i="79"/>
  <c r="C450" i="79"/>
  <c r="G449" i="79"/>
  <c r="F449" i="79"/>
  <c r="E449" i="79"/>
  <c r="D449" i="79"/>
  <c r="C449" i="79"/>
  <c r="G448" i="79"/>
  <c r="F448" i="79"/>
  <c r="E448" i="79"/>
  <c r="D448" i="79"/>
  <c r="C448" i="79"/>
  <c r="G447" i="79"/>
  <c r="F447" i="79"/>
  <c r="E447" i="79"/>
  <c r="D447" i="79"/>
  <c r="C447" i="79"/>
  <c r="G446" i="79"/>
  <c r="F446" i="79"/>
  <c r="E446" i="79"/>
  <c r="D446" i="79"/>
  <c r="C446" i="79"/>
  <c r="G445" i="79"/>
  <c r="F445" i="79"/>
  <c r="E445" i="79"/>
  <c r="D445" i="79"/>
  <c r="C445" i="79"/>
  <c r="G444" i="79"/>
  <c r="F444" i="79"/>
  <c r="E444" i="79"/>
  <c r="D444" i="79"/>
  <c r="C444" i="79"/>
  <c r="G443" i="79"/>
  <c r="F443" i="79"/>
  <c r="E443" i="79"/>
  <c r="D443" i="79"/>
  <c r="C443" i="79"/>
  <c r="G442" i="79"/>
  <c r="F442" i="79"/>
  <c r="E442" i="79"/>
  <c r="D442" i="79"/>
  <c r="C442" i="79"/>
  <c r="G441" i="79"/>
  <c r="F441" i="79"/>
  <c r="E441" i="79"/>
  <c r="D441" i="79"/>
  <c r="C441" i="79"/>
  <c r="G440" i="79"/>
  <c r="F440" i="79"/>
  <c r="E440" i="79"/>
  <c r="D440" i="79"/>
  <c r="C440" i="79"/>
  <c r="G439" i="79"/>
  <c r="F439" i="79"/>
  <c r="E439" i="79"/>
  <c r="D439" i="79"/>
  <c r="C439" i="79"/>
  <c r="G438" i="79"/>
  <c r="F438" i="79"/>
  <c r="E438" i="79"/>
  <c r="D438" i="79"/>
  <c r="C438" i="79"/>
  <c r="G437" i="79"/>
  <c r="F437" i="79"/>
  <c r="E437" i="79"/>
  <c r="D437" i="79"/>
  <c r="C437" i="79"/>
  <c r="G436" i="79"/>
  <c r="F436" i="79"/>
  <c r="E436" i="79"/>
  <c r="D436" i="79"/>
  <c r="C436" i="79"/>
  <c r="G435" i="79"/>
  <c r="F435" i="79"/>
  <c r="E435" i="79"/>
  <c r="D435" i="79"/>
  <c r="C435" i="79"/>
  <c r="G434" i="79"/>
  <c r="F434" i="79"/>
  <c r="E434" i="79"/>
  <c r="D434" i="79"/>
  <c r="C434" i="79"/>
  <c r="G433" i="79"/>
  <c r="F433" i="79"/>
  <c r="E433" i="79"/>
  <c r="D433" i="79"/>
  <c r="C433" i="79"/>
  <c r="G432" i="79"/>
  <c r="F432" i="79"/>
  <c r="E432" i="79"/>
  <c r="D432" i="79"/>
  <c r="C432" i="79"/>
  <c r="G431" i="79"/>
  <c r="F431" i="79"/>
  <c r="E431" i="79"/>
  <c r="D431" i="79"/>
  <c r="C431" i="79"/>
  <c r="G430" i="79"/>
  <c r="F430" i="79"/>
  <c r="E430" i="79"/>
  <c r="D430" i="79"/>
  <c r="C430" i="79"/>
  <c r="G429" i="79"/>
  <c r="F429" i="79"/>
  <c r="E429" i="79"/>
  <c r="D429" i="79"/>
  <c r="C429" i="79"/>
  <c r="G428" i="79"/>
  <c r="F428" i="79"/>
  <c r="E428" i="79"/>
  <c r="D428" i="79"/>
  <c r="C428" i="79"/>
  <c r="G427" i="79"/>
  <c r="F427" i="79"/>
  <c r="E427" i="79"/>
  <c r="D427" i="79"/>
  <c r="C427" i="79"/>
  <c r="G426" i="79"/>
  <c r="F426" i="79"/>
  <c r="E426" i="79"/>
  <c r="D426" i="79"/>
  <c r="C426" i="79"/>
  <c r="G425" i="79"/>
  <c r="F425" i="79"/>
  <c r="E425" i="79"/>
  <c r="D425" i="79"/>
  <c r="C425" i="79"/>
  <c r="G424" i="79"/>
  <c r="F424" i="79"/>
  <c r="E424" i="79"/>
  <c r="D424" i="79"/>
  <c r="C424" i="79"/>
  <c r="G423" i="79"/>
  <c r="F423" i="79"/>
  <c r="E423" i="79"/>
  <c r="D423" i="79"/>
  <c r="C423" i="79"/>
  <c r="G422" i="79"/>
  <c r="F422" i="79"/>
  <c r="E422" i="79"/>
  <c r="D422" i="79"/>
  <c r="C422" i="79"/>
  <c r="G421" i="79"/>
  <c r="F421" i="79"/>
  <c r="E421" i="79"/>
  <c r="D421" i="79"/>
  <c r="C421" i="79"/>
  <c r="G420" i="79"/>
  <c r="F420" i="79"/>
  <c r="E420" i="79"/>
  <c r="D420" i="79"/>
  <c r="C420" i="79"/>
  <c r="G419" i="79"/>
  <c r="F419" i="79"/>
  <c r="E419" i="79"/>
  <c r="D419" i="79"/>
  <c r="C419" i="79"/>
  <c r="G418" i="79"/>
  <c r="F418" i="79"/>
  <c r="E418" i="79"/>
  <c r="D418" i="79"/>
  <c r="C418" i="79"/>
  <c r="G417" i="79"/>
  <c r="F417" i="79"/>
  <c r="E417" i="79"/>
  <c r="D417" i="79"/>
  <c r="C417" i="79"/>
  <c r="G416" i="79"/>
  <c r="F416" i="79"/>
  <c r="E416" i="79"/>
  <c r="D416" i="79"/>
  <c r="C416" i="79"/>
  <c r="G396" i="79"/>
  <c r="F396" i="79"/>
  <c r="E396" i="79"/>
  <c r="D396" i="79"/>
  <c r="C396" i="79"/>
  <c r="G395" i="79"/>
  <c r="F395" i="79"/>
  <c r="E395" i="79"/>
  <c r="D395" i="79"/>
  <c r="C395" i="79"/>
  <c r="G394" i="79"/>
  <c r="F394" i="79"/>
  <c r="E394" i="79"/>
  <c r="D394" i="79"/>
  <c r="C394" i="79"/>
  <c r="G393" i="79"/>
  <c r="F393" i="79"/>
  <c r="E393" i="79"/>
  <c r="D393" i="79"/>
  <c r="C393" i="79"/>
  <c r="G392" i="79"/>
  <c r="F392" i="79"/>
  <c r="E392" i="79"/>
  <c r="D392" i="79"/>
  <c r="C392" i="79"/>
  <c r="G391" i="79"/>
  <c r="F391" i="79"/>
  <c r="E391" i="79"/>
  <c r="D391" i="79"/>
  <c r="C391" i="79"/>
  <c r="G390" i="79"/>
  <c r="F390" i="79"/>
  <c r="E390" i="79"/>
  <c r="D390" i="79"/>
  <c r="C390" i="79"/>
  <c r="G389" i="79"/>
  <c r="F389" i="79"/>
  <c r="E389" i="79"/>
  <c r="D389" i="79"/>
  <c r="C389" i="79"/>
  <c r="G388" i="79"/>
  <c r="F388" i="79"/>
  <c r="E388" i="79"/>
  <c r="D388" i="79"/>
  <c r="C388" i="79"/>
  <c r="G387" i="79"/>
  <c r="F387" i="79"/>
  <c r="E387" i="79"/>
  <c r="D387" i="79"/>
  <c r="C387" i="79"/>
  <c r="G386" i="79"/>
  <c r="F386" i="79"/>
  <c r="E386" i="79"/>
  <c r="D386" i="79"/>
  <c r="C386" i="79"/>
  <c r="G385" i="79"/>
  <c r="F385" i="79"/>
  <c r="E385" i="79"/>
  <c r="D385" i="79"/>
  <c r="C385" i="79"/>
  <c r="G384" i="79"/>
  <c r="F384" i="79"/>
  <c r="E384" i="79"/>
  <c r="D384" i="79"/>
  <c r="C384" i="79"/>
  <c r="G383" i="79"/>
  <c r="F383" i="79"/>
  <c r="E383" i="79"/>
  <c r="D383" i="79"/>
  <c r="C383" i="79"/>
  <c r="G382" i="79"/>
  <c r="F382" i="79"/>
  <c r="E382" i="79"/>
  <c r="D382" i="79"/>
  <c r="C382" i="79"/>
  <c r="G381" i="79"/>
  <c r="F381" i="79"/>
  <c r="E381" i="79"/>
  <c r="D381" i="79"/>
  <c r="C381" i="79"/>
  <c r="G380" i="79"/>
  <c r="F380" i="79"/>
  <c r="E380" i="79"/>
  <c r="D380" i="79"/>
  <c r="C380" i="79"/>
  <c r="G379" i="79"/>
  <c r="F379" i="79"/>
  <c r="E379" i="79"/>
  <c r="D379" i="79"/>
  <c r="C379" i="79"/>
  <c r="G378" i="79"/>
  <c r="F378" i="79"/>
  <c r="E378" i="79"/>
  <c r="D378" i="79"/>
  <c r="C378" i="79"/>
  <c r="G377" i="79"/>
  <c r="F377" i="79"/>
  <c r="E377" i="79"/>
  <c r="D377" i="79"/>
  <c r="C377" i="79"/>
  <c r="G376" i="79"/>
  <c r="F376" i="79"/>
  <c r="E376" i="79"/>
  <c r="D376" i="79"/>
  <c r="C376" i="79"/>
  <c r="G375" i="79"/>
  <c r="F375" i="79"/>
  <c r="E375" i="79"/>
  <c r="D375" i="79"/>
  <c r="C375" i="79"/>
  <c r="G374" i="79"/>
  <c r="F374" i="79"/>
  <c r="E374" i="79"/>
  <c r="D374" i="79"/>
  <c r="C374" i="79"/>
  <c r="G373" i="79"/>
  <c r="F373" i="79"/>
  <c r="E373" i="79"/>
  <c r="D373" i="79"/>
  <c r="C373" i="79"/>
  <c r="G372" i="79"/>
  <c r="F372" i="79"/>
  <c r="E372" i="79"/>
  <c r="D372" i="79"/>
  <c r="C372" i="79"/>
  <c r="G371" i="79"/>
  <c r="F371" i="79"/>
  <c r="E371" i="79"/>
  <c r="D371" i="79"/>
  <c r="C371" i="79"/>
  <c r="G370" i="79"/>
  <c r="F370" i="79"/>
  <c r="E370" i="79"/>
  <c r="D370" i="79"/>
  <c r="C370" i="79"/>
  <c r="G369" i="79"/>
  <c r="F369" i="79"/>
  <c r="E369" i="79"/>
  <c r="D369" i="79"/>
  <c r="C369" i="79"/>
  <c r="G368" i="79"/>
  <c r="F368" i="79"/>
  <c r="E368" i="79"/>
  <c r="D368" i="79"/>
  <c r="C368" i="79"/>
  <c r="G367" i="79"/>
  <c r="F367" i="79"/>
  <c r="E367" i="79"/>
  <c r="D367" i="79"/>
  <c r="C367" i="79"/>
  <c r="G366" i="79"/>
  <c r="F366" i="79"/>
  <c r="E366" i="79"/>
  <c r="D366" i="79"/>
  <c r="C366" i="79"/>
  <c r="G365" i="79"/>
  <c r="F365" i="79"/>
  <c r="E365" i="79"/>
  <c r="D365" i="79"/>
  <c r="C365" i="79"/>
  <c r="G364" i="79"/>
  <c r="F364" i="79"/>
  <c r="E364" i="79"/>
  <c r="D364" i="79"/>
  <c r="C364" i="79"/>
  <c r="G363" i="79"/>
  <c r="F363" i="79"/>
  <c r="E363" i="79"/>
  <c r="D363" i="79"/>
  <c r="C363" i="79"/>
  <c r="G362" i="79"/>
  <c r="F362" i="79"/>
  <c r="E362" i="79"/>
  <c r="D362" i="79"/>
  <c r="C362" i="79"/>
  <c r="G361" i="79"/>
  <c r="F361" i="79"/>
  <c r="E361" i="79"/>
  <c r="D361" i="79"/>
  <c r="C361" i="79"/>
  <c r="G360" i="79"/>
  <c r="F360" i="79"/>
  <c r="E360" i="79"/>
  <c r="D360" i="79"/>
  <c r="C360" i="79"/>
  <c r="G359" i="79"/>
  <c r="F359" i="79"/>
  <c r="E359" i="79"/>
  <c r="D359" i="79"/>
  <c r="C359" i="79"/>
  <c r="G358" i="79"/>
  <c r="F358" i="79"/>
  <c r="E358" i="79"/>
  <c r="D358" i="79"/>
  <c r="C358" i="79"/>
  <c r="G357" i="79"/>
  <c r="F357" i="79"/>
  <c r="E357" i="79"/>
  <c r="D357" i="79"/>
  <c r="C357" i="79"/>
  <c r="G356" i="79"/>
  <c r="F356" i="79"/>
  <c r="E356" i="79"/>
  <c r="D356" i="79"/>
  <c r="C356" i="79"/>
  <c r="G355" i="79"/>
  <c r="F355" i="79"/>
  <c r="E355" i="79"/>
  <c r="D355" i="79"/>
  <c r="C355" i="79"/>
  <c r="G354" i="79"/>
  <c r="F354" i="79"/>
  <c r="E354" i="79"/>
  <c r="D354" i="79"/>
  <c r="C354" i="79"/>
  <c r="G353" i="79"/>
  <c r="F353" i="79"/>
  <c r="E353" i="79"/>
  <c r="D353" i="79"/>
  <c r="C353" i="79"/>
  <c r="G352" i="79"/>
  <c r="F352" i="79"/>
  <c r="E352" i="79"/>
  <c r="D352" i="79"/>
  <c r="C352" i="79"/>
  <c r="G351" i="79"/>
  <c r="F351" i="79"/>
  <c r="E351" i="79"/>
  <c r="D351" i="79"/>
  <c r="C351" i="79"/>
  <c r="G350" i="79"/>
  <c r="F350" i="79"/>
  <c r="E350" i="79"/>
  <c r="D350" i="79"/>
  <c r="C350" i="79"/>
  <c r="G349" i="79"/>
  <c r="F349" i="79"/>
  <c r="E349" i="79"/>
  <c r="D349" i="79"/>
  <c r="C349" i="79"/>
  <c r="G348" i="79"/>
  <c r="F348" i="79"/>
  <c r="E348" i="79"/>
  <c r="D348" i="79"/>
  <c r="C348" i="79"/>
  <c r="G347" i="79"/>
  <c r="F347" i="79"/>
  <c r="E347" i="79"/>
  <c r="D347" i="79"/>
  <c r="C347" i="79"/>
  <c r="G346" i="79"/>
  <c r="F346" i="79"/>
  <c r="E346" i="79"/>
  <c r="D346" i="79"/>
  <c r="C346" i="79"/>
  <c r="G345" i="79"/>
  <c r="F345" i="79"/>
  <c r="E345" i="79"/>
  <c r="D345" i="79"/>
  <c r="C345" i="79"/>
  <c r="G344" i="79"/>
  <c r="F344" i="79"/>
  <c r="E344" i="79"/>
  <c r="D344" i="79"/>
  <c r="C344" i="79"/>
  <c r="G343" i="79"/>
  <c r="F343" i="79"/>
  <c r="E343" i="79"/>
  <c r="D343" i="79"/>
  <c r="C343" i="79"/>
  <c r="G342" i="79"/>
  <c r="F342" i="79"/>
  <c r="E342" i="79"/>
  <c r="D342" i="79"/>
  <c r="C342" i="79"/>
  <c r="G341" i="79"/>
  <c r="F341" i="79"/>
  <c r="E341" i="79"/>
  <c r="D341" i="79"/>
  <c r="C341" i="79"/>
  <c r="G340" i="79"/>
  <c r="F340" i="79"/>
  <c r="E340" i="79"/>
  <c r="D340" i="79"/>
  <c r="C340" i="79"/>
  <c r="G339" i="79"/>
  <c r="F339" i="79"/>
  <c r="E339" i="79"/>
  <c r="D339" i="79"/>
  <c r="C339" i="79"/>
  <c r="G338" i="79"/>
  <c r="F338" i="79"/>
  <c r="E338" i="79"/>
  <c r="D338" i="79"/>
  <c r="C338" i="79"/>
  <c r="G337" i="79"/>
  <c r="F337" i="79"/>
  <c r="E337" i="79"/>
  <c r="D337" i="79"/>
  <c r="C337" i="79"/>
  <c r="G336" i="79"/>
  <c r="F336" i="79"/>
  <c r="E336" i="79"/>
  <c r="D336" i="79"/>
  <c r="C336" i="79"/>
  <c r="G335" i="79"/>
  <c r="F335" i="79"/>
  <c r="E335" i="79"/>
  <c r="D335" i="79"/>
  <c r="C335" i="79"/>
  <c r="G334" i="79"/>
  <c r="F334" i="79"/>
  <c r="E334" i="79"/>
  <c r="D334" i="79"/>
  <c r="C334" i="79"/>
  <c r="G333" i="79"/>
  <c r="F333" i="79"/>
  <c r="E333" i="79"/>
  <c r="D333" i="79"/>
  <c r="C333" i="79"/>
  <c r="G332" i="79"/>
  <c r="F332" i="79"/>
  <c r="E332" i="79"/>
  <c r="D332" i="79"/>
  <c r="C332" i="79"/>
  <c r="G331" i="79"/>
  <c r="F331" i="79"/>
  <c r="E331" i="79"/>
  <c r="D331" i="79"/>
  <c r="C331" i="79"/>
  <c r="G330" i="79"/>
  <c r="F330" i="79"/>
  <c r="E330" i="79"/>
  <c r="D330" i="79"/>
  <c r="C330" i="79"/>
  <c r="G329" i="79"/>
  <c r="F329" i="79"/>
  <c r="E329" i="79"/>
  <c r="D329" i="79"/>
  <c r="C329" i="79"/>
  <c r="G328" i="79"/>
  <c r="F328" i="79"/>
  <c r="E328" i="79"/>
  <c r="D328" i="79"/>
  <c r="C328" i="79"/>
  <c r="G327" i="79"/>
  <c r="F327" i="79"/>
  <c r="E327" i="79"/>
  <c r="D327" i="79"/>
  <c r="C327" i="79"/>
  <c r="G326" i="79"/>
  <c r="F326" i="79"/>
  <c r="E326" i="79"/>
  <c r="D326" i="79"/>
  <c r="C326" i="79"/>
  <c r="G325" i="79"/>
  <c r="F325" i="79"/>
  <c r="E325" i="79"/>
  <c r="D325" i="79"/>
  <c r="C325" i="79"/>
  <c r="G324" i="79"/>
  <c r="F324" i="79"/>
  <c r="E324" i="79"/>
  <c r="D324" i="79"/>
  <c r="C324" i="79"/>
  <c r="G323" i="79"/>
  <c r="F323" i="79"/>
  <c r="E323" i="79"/>
  <c r="D323" i="79"/>
  <c r="C323" i="79"/>
  <c r="G322" i="79"/>
  <c r="F322" i="79"/>
  <c r="E322" i="79"/>
  <c r="D322" i="79"/>
  <c r="C322" i="79"/>
  <c r="G321" i="79"/>
  <c r="F321" i="79"/>
  <c r="E321" i="79"/>
  <c r="D321" i="79"/>
  <c r="C321" i="79"/>
  <c r="G320" i="79"/>
  <c r="F320" i="79"/>
  <c r="E320" i="79"/>
  <c r="D320" i="79"/>
  <c r="C320" i="79"/>
  <c r="G319" i="79"/>
  <c r="F319" i="79"/>
  <c r="E319" i="79"/>
  <c r="D319" i="79"/>
  <c r="C319" i="79"/>
  <c r="G318" i="79"/>
  <c r="F318" i="79"/>
  <c r="E318" i="79"/>
  <c r="D318" i="79"/>
  <c r="C318" i="79"/>
  <c r="G317" i="79"/>
  <c r="F317" i="79"/>
  <c r="E317" i="79"/>
  <c r="D317" i="79"/>
  <c r="C317" i="79"/>
  <c r="G316" i="79"/>
  <c r="F316" i="79"/>
  <c r="E316" i="79"/>
  <c r="D316" i="79"/>
  <c r="C316" i="79"/>
  <c r="G315" i="79"/>
  <c r="F315" i="79"/>
  <c r="E315" i="79"/>
  <c r="D315" i="79"/>
  <c r="C315" i="79"/>
  <c r="G314" i="79"/>
  <c r="F314" i="79"/>
  <c r="E314" i="79"/>
  <c r="D314" i="79"/>
  <c r="C314" i="79"/>
  <c r="G313" i="79"/>
  <c r="F313" i="79"/>
  <c r="E313" i="79"/>
  <c r="D313" i="79"/>
  <c r="C313" i="79"/>
  <c r="G312" i="79"/>
  <c r="F312" i="79"/>
  <c r="E312" i="79"/>
  <c r="D312" i="79"/>
  <c r="C312" i="79"/>
  <c r="G311" i="79"/>
  <c r="F311" i="79"/>
  <c r="E311" i="79"/>
  <c r="D311" i="79"/>
  <c r="C311" i="79"/>
  <c r="G310" i="79"/>
  <c r="F310" i="79"/>
  <c r="E310" i="79"/>
  <c r="D310" i="79"/>
  <c r="C310" i="79"/>
  <c r="G309" i="79"/>
  <c r="F309" i="79"/>
  <c r="E309" i="79"/>
  <c r="D309" i="79"/>
  <c r="C309" i="79"/>
  <c r="G308" i="79"/>
  <c r="F308" i="79"/>
  <c r="E308" i="79"/>
  <c r="D308" i="79"/>
  <c r="C308" i="79"/>
  <c r="G307" i="79"/>
  <c r="F307" i="79"/>
  <c r="E307" i="79"/>
  <c r="D307" i="79"/>
  <c r="C307" i="79"/>
  <c r="G306" i="79"/>
  <c r="F306" i="79"/>
  <c r="E306" i="79"/>
  <c r="D306" i="79"/>
  <c r="C306" i="79"/>
  <c r="G305" i="79"/>
  <c r="F305" i="79"/>
  <c r="E305" i="79"/>
  <c r="D305" i="79"/>
  <c r="C305" i="79"/>
  <c r="G304" i="79"/>
  <c r="F304" i="79"/>
  <c r="E304" i="79"/>
  <c r="D304" i="79"/>
  <c r="C304" i="79"/>
  <c r="G303" i="79"/>
  <c r="F303" i="79"/>
  <c r="E303" i="79"/>
  <c r="D303" i="79"/>
  <c r="C303" i="79"/>
  <c r="G302" i="79"/>
  <c r="F302" i="79"/>
  <c r="E302" i="79"/>
  <c r="D302" i="79"/>
  <c r="C302" i="79"/>
  <c r="G301" i="79"/>
  <c r="F301" i="79"/>
  <c r="E301" i="79"/>
  <c r="D301" i="79"/>
  <c r="C301" i="79"/>
  <c r="G300" i="79"/>
  <c r="F300" i="79"/>
  <c r="E300" i="79"/>
  <c r="D300" i="79"/>
  <c r="C300" i="79"/>
  <c r="G299" i="79"/>
  <c r="F299" i="79"/>
  <c r="E299" i="79"/>
  <c r="D299" i="79"/>
  <c r="C299" i="79"/>
  <c r="G298" i="79"/>
  <c r="F298" i="79"/>
  <c r="E298" i="79"/>
  <c r="D298" i="79"/>
  <c r="C298" i="79"/>
  <c r="G297" i="79"/>
  <c r="F297" i="79"/>
  <c r="E297" i="79"/>
  <c r="D297" i="79"/>
  <c r="C297" i="79"/>
  <c r="G296" i="79"/>
  <c r="F296" i="79"/>
  <c r="E296" i="79"/>
  <c r="D296" i="79"/>
  <c r="C296" i="79"/>
  <c r="G295" i="79"/>
  <c r="F295" i="79"/>
  <c r="E295" i="79"/>
  <c r="D295" i="79"/>
  <c r="C295" i="79"/>
  <c r="G294" i="79"/>
  <c r="F294" i="79"/>
  <c r="E294" i="79"/>
  <c r="D294" i="79"/>
  <c r="C294" i="79"/>
  <c r="G293" i="79"/>
  <c r="F293" i="79"/>
  <c r="E293" i="79"/>
  <c r="D293" i="79"/>
  <c r="C293" i="79"/>
  <c r="G292" i="79"/>
  <c r="F292" i="79"/>
  <c r="E292" i="79"/>
  <c r="D292" i="79"/>
  <c r="C292" i="79"/>
  <c r="G291" i="79"/>
  <c r="F291" i="79"/>
  <c r="E291" i="79"/>
  <c r="D291" i="79"/>
  <c r="C291" i="79"/>
  <c r="G290" i="79"/>
  <c r="F290" i="79"/>
  <c r="E290" i="79"/>
  <c r="D290" i="79"/>
  <c r="C290" i="79"/>
  <c r="G289" i="79"/>
  <c r="F289" i="79"/>
  <c r="E289" i="79"/>
  <c r="D289" i="79"/>
  <c r="C289" i="79"/>
  <c r="G288" i="79"/>
  <c r="F288" i="79"/>
  <c r="E288" i="79"/>
  <c r="D288" i="79"/>
  <c r="C288" i="79"/>
  <c r="G287" i="79"/>
  <c r="F287" i="79"/>
  <c r="E287" i="79"/>
  <c r="D287" i="79"/>
  <c r="C287" i="79"/>
  <c r="G286" i="79"/>
  <c r="F286" i="79"/>
  <c r="E286" i="79"/>
  <c r="D286" i="79"/>
  <c r="C286" i="79"/>
  <c r="G285" i="79"/>
  <c r="F285" i="79"/>
  <c r="E285" i="79"/>
  <c r="D285" i="79"/>
  <c r="C285" i="79"/>
  <c r="G284" i="79"/>
  <c r="F284" i="79"/>
  <c r="E284" i="79"/>
  <c r="D284" i="79"/>
  <c r="C284" i="79"/>
  <c r="G283" i="79"/>
  <c r="F283" i="79"/>
  <c r="E283" i="79"/>
  <c r="D283" i="79"/>
  <c r="C283" i="79"/>
  <c r="G282" i="79"/>
  <c r="F282" i="79"/>
  <c r="E282" i="79"/>
  <c r="D282" i="79"/>
  <c r="C282" i="79"/>
  <c r="G281" i="79"/>
  <c r="F281" i="79"/>
  <c r="E281" i="79"/>
  <c r="D281" i="79"/>
  <c r="C281" i="79"/>
  <c r="G280" i="79"/>
  <c r="F280" i="79"/>
  <c r="E280" i="79"/>
  <c r="D280" i="79"/>
  <c r="C280" i="79"/>
  <c r="G279" i="79"/>
  <c r="F279" i="79"/>
  <c r="E279" i="79"/>
  <c r="D279" i="79"/>
  <c r="C279" i="79"/>
  <c r="G278" i="79"/>
  <c r="F278" i="79"/>
  <c r="E278" i="79"/>
  <c r="D278" i="79"/>
  <c r="C278" i="79"/>
  <c r="G277" i="79"/>
  <c r="F277" i="79"/>
  <c r="E277" i="79"/>
  <c r="D277" i="79"/>
  <c r="C277" i="79"/>
  <c r="G276" i="79"/>
  <c r="F276" i="79"/>
  <c r="E276" i="79"/>
  <c r="D276" i="79"/>
  <c r="C276" i="79"/>
  <c r="G275" i="79"/>
  <c r="F275" i="79"/>
  <c r="E275" i="79"/>
  <c r="D275" i="79"/>
  <c r="C275" i="79"/>
  <c r="G274" i="79"/>
  <c r="F274" i="79"/>
  <c r="E274" i="79"/>
  <c r="D274" i="79"/>
  <c r="C274" i="79"/>
  <c r="G273" i="79"/>
  <c r="F273" i="79"/>
  <c r="E273" i="79"/>
  <c r="D273" i="79"/>
  <c r="C273" i="79"/>
  <c r="G272" i="79"/>
  <c r="F272" i="79"/>
  <c r="E272" i="79"/>
  <c r="D272" i="79"/>
  <c r="C272" i="79"/>
  <c r="G271" i="79"/>
  <c r="F271" i="79"/>
  <c r="E271" i="79"/>
  <c r="D271" i="79"/>
  <c r="C271" i="79"/>
  <c r="G270" i="79"/>
  <c r="F270" i="79"/>
  <c r="E270" i="79"/>
  <c r="D270" i="79"/>
  <c r="C270" i="79"/>
  <c r="G269" i="79"/>
  <c r="F269" i="79"/>
  <c r="E269" i="79"/>
  <c r="D269" i="79"/>
  <c r="C269" i="79"/>
  <c r="G268" i="79"/>
  <c r="F268" i="79"/>
  <c r="E268" i="79"/>
  <c r="D268" i="79"/>
  <c r="C268" i="79"/>
  <c r="G267" i="79"/>
  <c r="F267" i="79"/>
  <c r="E267" i="79"/>
  <c r="D267" i="79"/>
  <c r="C267" i="79"/>
  <c r="G266" i="79"/>
  <c r="F266" i="79"/>
  <c r="E266" i="79"/>
  <c r="D266" i="79"/>
  <c r="C266" i="79"/>
  <c r="G265" i="79"/>
  <c r="F265" i="79"/>
  <c r="E265" i="79"/>
  <c r="D265" i="79"/>
  <c r="C265" i="79"/>
  <c r="G264" i="79"/>
  <c r="F264" i="79"/>
  <c r="E264" i="79"/>
  <c r="D264" i="79"/>
  <c r="C264" i="79"/>
  <c r="G263" i="79"/>
  <c r="F263" i="79"/>
  <c r="E263" i="79"/>
  <c r="D263" i="79"/>
  <c r="C263" i="79"/>
  <c r="G262" i="79"/>
  <c r="F262" i="79"/>
  <c r="E262" i="79"/>
  <c r="D262" i="79"/>
  <c r="C262" i="79"/>
  <c r="G261" i="79"/>
  <c r="F261" i="79"/>
  <c r="E261" i="79"/>
  <c r="D261" i="79"/>
  <c r="C261" i="79"/>
  <c r="G260" i="79"/>
  <c r="F260" i="79"/>
  <c r="E260" i="79"/>
  <c r="D260" i="79"/>
  <c r="C260" i="79"/>
  <c r="G259" i="79"/>
  <c r="F259" i="79"/>
  <c r="E259" i="79"/>
  <c r="D259" i="79"/>
  <c r="C259" i="79"/>
  <c r="G258" i="79"/>
  <c r="F258" i="79"/>
  <c r="E258" i="79"/>
  <c r="D258" i="79"/>
  <c r="C258" i="79"/>
  <c r="G257" i="79"/>
  <c r="F257" i="79"/>
  <c r="E257" i="79"/>
  <c r="D257" i="79"/>
  <c r="C257" i="79"/>
  <c r="G256" i="79"/>
  <c r="F256" i="79"/>
  <c r="E256" i="79"/>
  <c r="D256" i="79"/>
  <c r="C256" i="79"/>
  <c r="G255" i="79"/>
  <c r="F255" i="79"/>
  <c r="E255" i="79"/>
  <c r="D255" i="79"/>
  <c r="C255" i="79"/>
  <c r="G254" i="79"/>
  <c r="F254" i="79"/>
  <c r="E254" i="79"/>
  <c r="D254" i="79"/>
  <c r="C254" i="79"/>
  <c r="G253" i="79"/>
  <c r="F253" i="79"/>
  <c r="E253" i="79"/>
  <c r="D253" i="79"/>
  <c r="C253" i="79"/>
  <c r="G252" i="79"/>
  <c r="F252" i="79"/>
  <c r="E252" i="79"/>
  <c r="D252" i="79"/>
  <c r="C252" i="79"/>
  <c r="G251" i="79"/>
  <c r="F251" i="79"/>
  <c r="E251" i="79"/>
  <c r="D251" i="79"/>
  <c r="C251" i="79"/>
  <c r="G250" i="79"/>
  <c r="F250" i="79"/>
  <c r="E250" i="79"/>
  <c r="D250" i="79"/>
  <c r="C250" i="79"/>
  <c r="G249" i="79"/>
  <c r="F249" i="79"/>
  <c r="E249" i="79"/>
  <c r="D249" i="79"/>
  <c r="C249" i="79"/>
  <c r="G248" i="79"/>
  <c r="F248" i="79"/>
  <c r="E248" i="79"/>
  <c r="D248" i="79"/>
  <c r="C248" i="79"/>
  <c r="G247" i="79"/>
  <c r="F247" i="79"/>
  <c r="E247" i="79"/>
  <c r="D247" i="79"/>
  <c r="C247" i="79"/>
  <c r="G246" i="79"/>
  <c r="F246" i="79"/>
  <c r="E246" i="79"/>
  <c r="D246" i="79"/>
  <c r="C246" i="79"/>
  <c r="G245" i="79"/>
  <c r="F245" i="79"/>
  <c r="E245" i="79"/>
  <c r="D245" i="79"/>
  <c r="C245" i="79"/>
  <c r="G244" i="79"/>
  <c r="F244" i="79"/>
  <c r="E244" i="79"/>
  <c r="D244" i="79"/>
  <c r="C244" i="79"/>
  <c r="G243" i="79"/>
  <c r="F243" i="79"/>
  <c r="E243" i="79"/>
  <c r="D243" i="79"/>
  <c r="C243" i="79"/>
  <c r="G242" i="79"/>
  <c r="F242" i="79"/>
  <c r="E242" i="79"/>
  <c r="D242" i="79"/>
  <c r="C242" i="79"/>
  <c r="G241" i="79"/>
  <c r="F241" i="79"/>
  <c r="E241" i="79"/>
  <c r="D241" i="79"/>
  <c r="C241" i="79"/>
  <c r="G240" i="79"/>
  <c r="F240" i="79"/>
  <c r="E240" i="79"/>
  <c r="D240" i="79"/>
  <c r="C240" i="79"/>
  <c r="G239" i="79"/>
  <c r="F239" i="79"/>
  <c r="E239" i="79"/>
  <c r="D239" i="79"/>
  <c r="C239" i="79"/>
  <c r="G238" i="79"/>
  <c r="F238" i="79"/>
  <c r="E238" i="79"/>
  <c r="D238" i="79"/>
  <c r="C238" i="79"/>
  <c r="G237" i="79"/>
  <c r="F237" i="79"/>
  <c r="E237" i="79"/>
  <c r="D237" i="79"/>
  <c r="C237" i="79"/>
  <c r="G236" i="79"/>
  <c r="F236" i="79"/>
  <c r="E236" i="79"/>
  <c r="D236" i="79"/>
  <c r="C236" i="79"/>
  <c r="G235" i="79"/>
  <c r="F235" i="79"/>
  <c r="E235" i="79"/>
  <c r="D235" i="79"/>
  <c r="C235" i="79"/>
  <c r="G234" i="79"/>
  <c r="F234" i="79"/>
  <c r="E234" i="79"/>
  <c r="D234" i="79"/>
  <c r="C234" i="79"/>
  <c r="G233" i="79"/>
  <c r="F233" i="79"/>
  <c r="E233" i="79"/>
  <c r="D233" i="79"/>
  <c r="C233" i="79"/>
  <c r="G232" i="79"/>
  <c r="F232" i="79"/>
  <c r="E232" i="79"/>
  <c r="D232" i="79"/>
  <c r="C232" i="79"/>
  <c r="G231" i="79"/>
  <c r="F231" i="79"/>
  <c r="E231" i="79"/>
  <c r="D231" i="79"/>
  <c r="C231" i="79"/>
  <c r="G230" i="79"/>
  <c r="F230" i="79"/>
  <c r="E230" i="79"/>
  <c r="D230" i="79"/>
  <c r="C230" i="79"/>
  <c r="G229" i="79"/>
  <c r="F229" i="79"/>
  <c r="E229" i="79"/>
  <c r="D229" i="79"/>
  <c r="C229" i="79"/>
  <c r="G228" i="79"/>
  <c r="F228" i="79"/>
  <c r="E228" i="79"/>
  <c r="D228" i="79"/>
  <c r="C228" i="79"/>
  <c r="G227" i="79"/>
  <c r="F227" i="79"/>
  <c r="E227" i="79"/>
  <c r="D227" i="79"/>
  <c r="C227" i="79"/>
  <c r="G226" i="79"/>
  <c r="F226" i="79"/>
  <c r="E226" i="79"/>
  <c r="D226" i="79"/>
  <c r="C226" i="79"/>
  <c r="G225" i="79"/>
  <c r="F225" i="79"/>
  <c r="E225" i="79"/>
  <c r="D225" i="79"/>
  <c r="C225" i="79"/>
  <c r="G224" i="79"/>
  <c r="F224" i="79"/>
  <c r="E224" i="79"/>
  <c r="D224" i="79"/>
  <c r="C224" i="79"/>
  <c r="G223" i="79"/>
  <c r="F223" i="79"/>
  <c r="E223" i="79"/>
  <c r="D223" i="79"/>
  <c r="C223" i="79"/>
  <c r="G222" i="79"/>
  <c r="F222" i="79"/>
  <c r="E222" i="79"/>
  <c r="D222" i="79"/>
  <c r="C222" i="79"/>
  <c r="G221" i="79"/>
  <c r="F221" i="79"/>
  <c r="E221" i="79"/>
  <c r="D221" i="79"/>
  <c r="C221" i="79"/>
  <c r="G220" i="79"/>
  <c r="F220" i="79"/>
  <c r="E220" i="79"/>
  <c r="D220" i="79"/>
  <c r="C220" i="79"/>
  <c r="G219" i="79"/>
  <c r="F219" i="79"/>
  <c r="E219" i="79"/>
  <c r="D219" i="79"/>
  <c r="C219" i="79"/>
  <c r="G218" i="79"/>
  <c r="F218" i="79"/>
  <c r="E218" i="79"/>
  <c r="D218" i="79"/>
  <c r="C218" i="79"/>
  <c r="G217" i="79"/>
  <c r="F217" i="79"/>
  <c r="E217" i="79"/>
  <c r="D217" i="79"/>
  <c r="C217" i="79"/>
  <c r="G216" i="79"/>
  <c r="F216" i="79"/>
  <c r="E216" i="79"/>
  <c r="D216" i="79"/>
  <c r="C216" i="79"/>
  <c r="G215" i="79"/>
  <c r="F215" i="79"/>
  <c r="E215" i="79"/>
  <c r="D215" i="79"/>
  <c r="C215" i="79"/>
  <c r="G214" i="79"/>
  <c r="F214" i="79"/>
  <c r="E214" i="79"/>
  <c r="D214" i="79"/>
  <c r="C214" i="79"/>
  <c r="G213" i="79"/>
  <c r="F213" i="79"/>
  <c r="E213" i="79"/>
  <c r="D213" i="79"/>
  <c r="C213" i="79"/>
  <c r="G212" i="79"/>
  <c r="F212" i="79"/>
  <c r="E212" i="79"/>
  <c r="D212" i="79"/>
  <c r="C212" i="79"/>
  <c r="G211" i="79"/>
  <c r="F211" i="79"/>
  <c r="E211" i="79"/>
  <c r="D211" i="79"/>
  <c r="C211" i="79"/>
  <c r="G210" i="79"/>
  <c r="F210" i="79"/>
  <c r="E210" i="79"/>
  <c r="D210" i="79"/>
  <c r="C210" i="79"/>
  <c r="G209" i="79"/>
  <c r="F209" i="79"/>
  <c r="E209" i="79"/>
  <c r="D209" i="79"/>
  <c r="C209" i="79"/>
  <c r="G208" i="79"/>
  <c r="F208" i="79"/>
  <c r="E208" i="79"/>
  <c r="D208" i="79"/>
  <c r="C208" i="79"/>
  <c r="G207" i="79"/>
  <c r="F207" i="79"/>
  <c r="E207" i="79"/>
  <c r="D207" i="79"/>
  <c r="C207" i="79"/>
  <c r="G206" i="79"/>
  <c r="F206" i="79"/>
  <c r="E206" i="79"/>
  <c r="D206" i="79"/>
  <c r="C206" i="79"/>
  <c r="G205" i="79"/>
  <c r="F205" i="79"/>
  <c r="E205" i="79"/>
  <c r="D205" i="79"/>
  <c r="C205" i="79"/>
  <c r="G204" i="79"/>
  <c r="F204" i="79"/>
  <c r="E204" i="79"/>
  <c r="D204" i="79"/>
  <c r="C204" i="79"/>
  <c r="G203" i="79"/>
  <c r="F203" i="79"/>
  <c r="E203" i="79"/>
  <c r="D203" i="79"/>
  <c r="C203" i="79"/>
  <c r="G202" i="79"/>
  <c r="F202" i="79"/>
  <c r="E202" i="79"/>
  <c r="D202" i="79"/>
  <c r="C202" i="79"/>
  <c r="G201" i="79"/>
  <c r="F201" i="79"/>
  <c r="E201" i="79"/>
  <c r="D201" i="79"/>
  <c r="C201" i="79"/>
  <c r="G200" i="79"/>
  <c r="F200" i="79"/>
  <c r="E200" i="79"/>
  <c r="D200" i="79"/>
  <c r="C200" i="79"/>
  <c r="G199" i="79"/>
  <c r="F199" i="79"/>
  <c r="E199" i="79"/>
  <c r="D199" i="79"/>
  <c r="C199" i="79"/>
  <c r="G198" i="79"/>
  <c r="F198" i="79"/>
  <c r="E198" i="79"/>
  <c r="D198" i="79"/>
  <c r="C198" i="79"/>
  <c r="G197" i="79"/>
  <c r="F197" i="79"/>
  <c r="E197" i="79"/>
  <c r="D197" i="79"/>
  <c r="C197" i="79"/>
  <c r="G196" i="79"/>
  <c r="F196" i="79"/>
  <c r="E196" i="79"/>
  <c r="D196" i="79"/>
  <c r="C196" i="79"/>
  <c r="G195" i="79"/>
  <c r="F195" i="79"/>
  <c r="E195" i="79"/>
  <c r="D195" i="79"/>
  <c r="C195" i="79"/>
  <c r="G194" i="79"/>
  <c r="F194" i="79"/>
  <c r="E194" i="79"/>
  <c r="D194" i="79"/>
  <c r="C194" i="79"/>
  <c r="G193" i="79"/>
  <c r="F193" i="79"/>
  <c r="E193" i="79"/>
  <c r="D193" i="79"/>
  <c r="C193" i="79"/>
  <c r="G192" i="79"/>
  <c r="F192" i="79"/>
  <c r="E192" i="79"/>
  <c r="D192" i="79"/>
  <c r="C192" i="79"/>
  <c r="G191" i="79"/>
  <c r="F191" i="79"/>
  <c r="E191" i="79"/>
  <c r="D191" i="79"/>
  <c r="C191" i="79"/>
  <c r="G190" i="79"/>
  <c r="F190" i="79"/>
  <c r="E190" i="79"/>
  <c r="D190" i="79"/>
  <c r="C190" i="79"/>
  <c r="G189" i="79"/>
  <c r="F189" i="79"/>
  <c r="E189" i="79"/>
  <c r="D189" i="79"/>
  <c r="C189" i="79"/>
  <c r="G188" i="79"/>
  <c r="F188" i="79"/>
  <c r="E188" i="79"/>
  <c r="D188" i="79"/>
  <c r="C188" i="79"/>
  <c r="G187" i="79"/>
  <c r="F187" i="79"/>
  <c r="E187" i="79"/>
  <c r="D187" i="79"/>
  <c r="C187" i="79"/>
  <c r="G186" i="79"/>
  <c r="F186" i="79"/>
  <c r="E186" i="79"/>
  <c r="D186" i="79"/>
  <c r="C186" i="79"/>
  <c r="G185" i="79"/>
  <c r="F185" i="79"/>
  <c r="E185" i="79"/>
  <c r="D185" i="79"/>
  <c r="C185" i="79"/>
  <c r="G184" i="79"/>
  <c r="F184" i="79"/>
  <c r="E184" i="79"/>
  <c r="D184" i="79"/>
  <c r="C184" i="79"/>
  <c r="G183" i="79"/>
  <c r="F183" i="79"/>
  <c r="E183" i="79"/>
  <c r="D183" i="79"/>
  <c r="C183" i="79"/>
  <c r="G182" i="79"/>
  <c r="F182" i="79"/>
  <c r="E182" i="79"/>
  <c r="D182" i="79"/>
  <c r="C182" i="79"/>
  <c r="G181" i="79"/>
  <c r="F181" i="79"/>
  <c r="E181" i="79"/>
  <c r="D181" i="79"/>
  <c r="C181" i="79"/>
  <c r="G180" i="79"/>
  <c r="F180" i="79"/>
  <c r="E180" i="79"/>
  <c r="D180" i="79"/>
  <c r="C180" i="79"/>
  <c r="G179" i="79"/>
  <c r="F179" i="79"/>
  <c r="E179" i="79"/>
  <c r="D179" i="79"/>
  <c r="C179" i="79"/>
  <c r="G178" i="79"/>
  <c r="F178" i="79"/>
  <c r="E178" i="79"/>
  <c r="D178" i="79"/>
  <c r="C178" i="79"/>
  <c r="G177" i="79"/>
  <c r="F177" i="79"/>
  <c r="E177" i="79"/>
  <c r="D177" i="79"/>
  <c r="C177" i="79"/>
  <c r="G176" i="79"/>
  <c r="F176" i="79"/>
  <c r="E176" i="79"/>
  <c r="D176" i="79"/>
  <c r="C176" i="79"/>
  <c r="G175" i="79"/>
  <c r="F175" i="79"/>
  <c r="E175" i="79"/>
  <c r="D175" i="79"/>
  <c r="C175" i="79"/>
  <c r="G174" i="79"/>
  <c r="F174" i="79"/>
  <c r="E174" i="79"/>
  <c r="D174" i="79"/>
  <c r="C174" i="79"/>
  <c r="G173" i="79"/>
  <c r="F173" i="79"/>
  <c r="E173" i="79"/>
  <c r="D173" i="79"/>
  <c r="C173" i="79"/>
  <c r="G172" i="79"/>
  <c r="F172" i="79"/>
  <c r="E172" i="79"/>
  <c r="D172" i="79"/>
  <c r="C172" i="79"/>
  <c r="G171" i="79"/>
  <c r="F171" i="79"/>
  <c r="E171" i="79"/>
  <c r="D171" i="79"/>
  <c r="C171" i="79"/>
  <c r="G170" i="79"/>
  <c r="F170" i="79"/>
  <c r="E170" i="79"/>
  <c r="D170" i="79"/>
  <c r="C170" i="79"/>
  <c r="G169" i="79"/>
  <c r="F169" i="79"/>
  <c r="E169" i="79"/>
  <c r="D169" i="79"/>
  <c r="C169" i="79"/>
  <c r="G168" i="79"/>
  <c r="F168" i="79"/>
  <c r="E168" i="79"/>
  <c r="D168" i="79"/>
  <c r="C168" i="79"/>
  <c r="G167" i="79"/>
  <c r="F167" i="79"/>
  <c r="E167" i="79"/>
  <c r="D167" i="79"/>
  <c r="C167" i="79"/>
  <c r="G166" i="79"/>
  <c r="F166" i="79"/>
  <c r="E166" i="79"/>
  <c r="D166" i="79"/>
  <c r="C166" i="79"/>
  <c r="G165" i="79"/>
  <c r="F165" i="79"/>
  <c r="E165" i="79"/>
  <c r="D165" i="79"/>
  <c r="C165" i="79"/>
  <c r="G164" i="79"/>
  <c r="F164" i="79"/>
  <c r="E164" i="79"/>
  <c r="D164" i="79"/>
  <c r="C164" i="79"/>
  <c r="G163" i="79"/>
  <c r="F163" i="79"/>
  <c r="E163" i="79"/>
  <c r="D163" i="79"/>
  <c r="C163" i="79"/>
  <c r="G162" i="79"/>
  <c r="F162" i="79"/>
  <c r="E162" i="79"/>
  <c r="D162" i="79"/>
  <c r="C162" i="79"/>
  <c r="G161" i="79"/>
  <c r="F161" i="79"/>
  <c r="E161" i="79"/>
  <c r="D161" i="79"/>
  <c r="C161" i="79"/>
  <c r="G160" i="79"/>
  <c r="F160" i="79"/>
  <c r="E160" i="79"/>
  <c r="D160" i="79"/>
  <c r="C160" i="79"/>
  <c r="G159" i="79"/>
  <c r="F159" i="79"/>
  <c r="E159" i="79"/>
  <c r="D159" i="79"/>
  <c r="C159" i="79"/>
  <c r="G158" i="79"/>
  <c r="F158" i="79"/>
  <c r="E158" i="79"/>
  <c r="D158" i="79"/>
  <c r="C158" i="79"/>
  <c r="G157" i="79"/>
  <c r="F157" i="79"/>
  <c r="E157" i="79"/>
  <c r="D157" i="79"/>
  <c r="C157" i="79"/>
  <c r="G156" i="79"/>
  <c r="F156" i="79"/>
  <c r="E156" i="79"/>
  <c r="D156" i="79"/>
  <c r="C156" i="79"/>
  <c r="G155" i="79"/>
  <c r="F155" i="79"/>
  <c r="E155" i="79"/>
  <c r="D155" i="79"/>
  <c r="C155" i="79"/>
  <c r="G154" i="79"/>
  <c r="F154" i="79"/>
  <c r="E154" i="79"/>
  <c r="D154" i="79"/>
  <c r="C154" i="79"/>
  <c r="G153" i="79"/>
  <c r="F153" i="79"/>
  <c r="E153" i="79"/>
  <c r="D153" i="79"/>
  <c r="C153" i="79"/>
  <c r="G152" i="79"/>
  <c r="F152" i="79"/>
  <c r="E152" i="79"/>
  <c r="D152" i="79"/>
  <c r="C152" i="79"/>
  <c r="G151" i="79"/>
  <c r="F151" i="79"/>
  <c r="E151" i="79"/>
  <c r="D151" i="79"/>
  <c r="C151" i="79"/>
  <c r="G150" i="79"/>
  <c r="F150" i="79"/>
  <c r="E150" i="79"/>
  <c r="D150" i="79"/>
  <c r="C150" i="79"/>
  <c r="G149" i="79"/>
  <c r="F149" i="79"/>
  <c r="E149" i="79"/>
  <c r="D149" i="79"/>
  <c r="C149" i="79"/>
  <c r="G148" i="79"/>
  <c r="F148" i="79"/>
  <c r="E148" i="79"/>
  <c r="D148" i="79"/>
  <c r="C148" i="79"/>
  <c r="G147" i="79"/>
  <c r="F147" i="79"/>
  <c r="E147" i="79"/>
  <c r="D147" i="79"/>
  <c r="C147" i="79"/>
  <c r="G146" i="79"/>
  <c r="F146" i="79"/>
  <c r="E146" i="79"/>
  <c r="D146" i="79"/>
  <c r="C146" i="79"/>
  <c r="G145" i="79"/>
  <c r="F145" i="79"/>
  <c r="E145" i="79"/>
  <c r="D145" i="79"/>
  <c r="C145" i="79"/>
  <c r="G144" i="79"/>
  <c r="F144" i="79"/>
  <c r="E144" i="79"/>
  <c r="D144" i="79"/>
  <c r="C144" i="79"/>
  <c r="G143" i="79"/>
  <c r="F143" i="79"/>
  <c r="E143" i="79"/>
  <c r="D143" i="79"/>
  <c r="C143" i="79"/>
  <c r="G142" i="79"/>
  <c r="F142" i="79"/>
  <c r="E142" i="79"/>
  <c r="D142" i="79"/>
  <c r="C142" i="79"/>
  <c r="G141" i="79"/>
  <c r="F141" i="79"/>
  <c r="E141" i="79"/>
  <c r="D141" i="79"/>
  <c r="C141" i="79"/>
  <c r="G140" i="79"/>
  <c r="F140" i="79"/>
  <c r="E140" i="79"/>
  <c r="D140" i="79"/>
  <c r="C140" i="79"/>
  <c r="G139" i="79"/>
  <c r="F139" i="79"/>
  <c r="E139" i="79"/>
  <c r="D139" i="79"/>
  <c r="C139" i="79"/>
  <c r="G138" i="79"/>
  <c r="F138" i="79"/>
  <c r="E138" i="79"/>
  <c r="D138" i="79"/>
  <c r="C138" i="79"/>
  <c r="G137" i="79"/>
  <c r="F137" i="79"/>
  <c r="E137" i="79"/>
  <c r="D137" i="79"/>
  <c r="C137" i="79"/>
  <c r="G136" i="79"/>
  <c r="F136" i="79"/>
  <c r="E136" i="79"/>
  <c r="D136" i="79"/>
  <c r="C136" i="79"/>
  <c r="G135" i="79"/>
  <c r="F135" i="79"/>
  <c r="E135" i="79"/>
  <c r="D135" i="79"/>
  <c r="C135" i="79"/>
  <c r="G134" i="79"/>
  <c r="F134" i="79"/>
  <c r="E134" i="79"/>
  <c r="D134" i="79"/>
  <c r="C134" i="79"/>
  <c r="G133" i="79"/>
  <c r="F133" i="79"/>
  <c r="E133" i="79"/>
  <c r="D133" i="79"/>
  <c r="C133" i="79"/>
  <c r="G132" i="79"/>
  <c r="F132" i="79"/>
  <c r="E132" i="79"/>
  <c r="D132" i="79"/>
  <c r="C132" i="79"/>
  <c r="G131" i="79"/>
  <c r="F131" i="79"/>
  <c r="E131" i="79"/>
  <c r="D131" i="79"/>
  <c r="C131" i="79"/>
  <c r="G130" i="79"/>
  <c r="F130" i="79"/>
  <c r="E130" i="79"/>
  <c r="D130" i="79"/>
  <c r="C130" i="79"/>
  <c r="G129" i="79"/>
  <c r="F129" i="79"/>
  <c r="E129" i="79"/>
  <c r="D129" i="79"/>
  <c r="C129" i="79"/>
  <c r="G128" i="79"/>
  <c r="F128" i="79"/>
  <c r="E128" i="79"/>
  <c r="D128" i="79"/>
  <c r="C128" i="79"/>
  <c r="G127" i="79"/>
  <c r="F127" i="79"/>
  <c r="E127" i="79"/>
  <c r="D127" i="79"/>
  <c r="C127" i="79"/>
  <c r="G126" i="79"/>
  <c r="F126" i="79"/>
  <c r="E126" i="79"/>
  <c r="D126" i="79"/>
  <c r="C126" i="79"/>
  <c r="G125" i="79"/>
  <c r="F125" i="79"/>
  <c r="E125" i="79"/>
  <c r="D125" i="79"/>
  <c r="C125" i="79"/>
  <c r="G124" i="79"/>
  <c r="F124" i="79"/>
  <c r="E124" i="79"/>
  <c r="D124" i="79"/>
  <c r="C124" i="79"/>
  <c r="G123" i="79"/>
  <c r="F123" i="79"/>
  <c r="E123" i="79"/>
  <c r="D123" i="79"/>
  <c r="C123" i="79"/>
  <c r="G122" i="79"/>
  <c r="F122" i="79"/>
  <c r="E122" i="79"/>
  <c r="D122" i="79"/>
  <c r="C122" i="79"/>
  <c r="G121" i="79"/>
  <c r="F121" i="79"/>
  <c r="E121" i="79"/>
  <c r="D121" i="79"/>
  <c r="C121" i="79"/>
  <c r="G120" i="79"/>
  <c r="F120" i="79"/>
  <c r="E120" i="79"/>
  <c r="D120" i="79"/>
  <c r="C120" i="79"/>
  <c r="G119" i="79"/>
  <c r="F119" i="79"/>
  <c r="E119" i="79"/>
  <c r="D119" i="79"/>
  <c r="C119" i="79"/>
  <c r="G118" i="79"/>
  <c r="F118" i="79"/>
  <c r="E118" i="79"/>
  <c r="D118" i="79"/>
  <c r="C118" i="79"/>
  <c r="G117" i="79"/>
  <c r="F117" i="79"/>
  <c r="E117" i="79"/>
  <c r="D117" i="79"/>
  <c r="C117" i="79"/>
  <c r="G116" i="79"/>
  <c r="F116" i="79"/>
  <c r="E116" i="79"/>
  <c r="D116" i="79"/>
  <c r="C116" i="79"/>
  <c r="G115" i="79"/>
  <c r="F115" i="79"/>
  <c r="E115" i="79"/>
  <c r="D115" i="79"/>
  <c r="C115" i="79"/>
  <c r="G114" i="79"/>
  <c r="F114" i="79"/>
  <c r="E114" i="79"/>
  <c r="D114" i="79"/>
  <c r="C114" i="79"/>
  <c r="G113" i="79"/>
  <c r="F113" i="79"/>
  <c r="E113" i="79"/>
  <c r="D113" i="79"/>
  <c r="C113" i="79"/>
  <c r="G112" i="79"/>
  <c r="F112" i="79"/>
  <c r="E112" i="79"/>
  <c r="D112" i="79"/>
  <c r="C112" i="79"/>
  <c r="G111" i="79"/>
  <c r="F111" i="79"/>
  <c r="E111" i="79"/>
  <c r="D111" i="79"/>
  <c r="C111" i="79"/>
  <c r="G110" i="79"/>
  <c r="F110" i="79"/>
  <c r="E110" i="79"/>
  <c r="D110" i="79"/>
  <c r="C110" i="79"/>
  <c r="G109" i="79"/>
  <c r="F109" i="79"/>
  <c r="E109" i="79"/>
  <c r="D109" i="79"/>
  <c r="C109" i="79"/>
  <c r="G108" i="79"/>
  <c r="F108" i="79"/>
  <c r="E108" i="79"/>
  <c r="D108" i="79"/>
  <c r="C108" i="79"/>
  <c r="G107" i="79"/>
  <c r="F107" i="79"/>
  <c r="E107" i="79"/>
  <c r="D107" i="79"/>
  <c r="C107" i="79"/>
  <c r="G57" i="79"/>
  <c r="G59" i="79" s="1"/>
  <c r="G61" i="79" s="1"/>
  <c r="F15" i="79"/>
  <c r="F14" i="79"/>
  <c r="F13" i="79"/>
  <c r="F12" i="79"/>
  <c r="M504" i="82" l="1"/>
  <c r="M704" i="82"/>
  <c r="D72" i="81"/>
  <c r="G26" i="81"/>
  <c r="M547" i="82"/>
  <c r="M475" i="82"/>
  <c r="M690" i="82"/>
  <c r="M562" i="82"/>
  <c r="M525" i="82"/>
  <c r="M612" i="82"/>
  <c r="M429" i="82"/>
  <c r="M434" i="82"/>
  <c r="M449" i="82"/>
  <c r="M606" i="82"/>
  <c r="M567" i="82"/>
  <c r="M542" i="82"/>
  <c r="M461" i="82"/>
  <c r="M483" i="82"/>
  <c r="M618" i="82"/>
  <c r="M554" i="82"/>
  <c r="M453" i="82"/>
  <c r="M450" i="82"/>
  <c r="M473" i="82"/>
  <c r="M630" i="82"/>
  <c r="M465" i="82"/>
  <c r="M614" i="82"/>
  <c r="M446" i="82"/>
  <c r="M613" i="82"/>
  <c r="M701" i="82"/>
  <c r="M687" i="82"/>
  <c r="M693" i="82"/>
  <c r="M459" i="82"/>
  <c r="M448" i="82"/>
  <c r="M580" i="82"/>
  <c r="M635" i="82"/>
  <c r="M501" i="82"/>
  <c r="M592" i="82"/>
  <c r="M604" i="82"/>
  <c r="M488" i="82"/>
  <c r="M524" i="82"/>
  <c r="M668" i="82"/>
  <c r="M616" i="82"/>
  <c r="M513" i="82"/>
  <c r="M497" i="82"/>
  <c r="M667" i="82"/>
  <c r="M666" i="82"/>
  <c r="M477" i="82"/>
  <c r="M678" i="82"/>
  <c r="M595" i="82"/>
  <c r="M543" i="82"/>
  <c r="M514" i="82"/>
  <c r="M427" i="82"/>
  <c r="M526" i="82"/>
  <c r="M540" i="82"/>
  <c r="M452" i="82"/>
  <c r="M609" i="82"/>
  <c r="M597" i="82"/>
  <c r="M518" i="82"/>
  <c r="M672" i="82"/>
  <c r="M692" i="82"/>
  <c r="M561" i="82"/>
  <c r="M486" i="82"/>
  <c r="M532" i="82"/>
  <c r="M493" i="82"/>
  <c r="M601" i="82"/>
  <c r="M470" i="82"/>
  <c r="M637" i="82"/>
  <c r="M494" i="82"/>
  <c r="M555" i="82"/>
  <c r="M506" i="82"/>
  <c r="M686" i="82"/>
  <c r="M660" i="82"/>
  <c r="M447" i="82"/>
  <c r="M576" i="82"/>
  <c r="M533" i="82"/>
  <c r="M677" i="82"/>
  <c r="M651" i="82"/>
  <c r="M611" i="82"/>
  <c r="M581" i="82"/>
  <c r="M566" i="82"/>
  <c r="M549" i="82"/>
  <c r="M520" i="82"/>
  <c r="M590" i="82"/>
  <c r="M577" i="82"/>
  <c r="M421" i="82"/>
  <c r="M572" i="82"/>
  <c r="M639" i="82"/>
  <c r="M433" i="82"/>
  <c r="M505" i="82"/>
  <c r="M676" i="82"/>
  <c r="M571" i="82"/>
  <c r="M466" i="82"/>
  <c r="M534" i="82"/>
  <c r="M636" i="82"/>
  <c r="M437" i="82"/>
  <c r="M674" i="82"/>
  <c r="M673" i="82"/>
  <c r="M642" i="82"/>
  <c r="M707" i="82"/>
  <c r="M682" i="82"/>
  <c r="M585" i="82"/>
  <c r="M599" i="82"/>
  <c r="M574" i="82"/>
  <c r="M570" i="82"/>
  <c r="M557" i="82"/>
  <c r="M425" i="82"/>
  <c r="M445" i="82"/>
  <c r="M633" i="82"/>
  <c r="M522" i="82"/>
  <c r="M621" i="82"/>
  <c r="M689" i="82"/>
  <c r="M688" i="82"/>
  <c r="M625" i="82"/>
  <c r="M657" i="82"/>
  <c r="M499" i="82"/>
  <c r="M455" i="82"/>
  <c r="M608" i="82"/>
  <c r="M700" i="82"/>
  <c r="M650" i="82"/>
  <c r="M586" i="82"/>
  <c r="M478" i="82"/>
  <c r="M467" i="82"/>
  <c r="M479" i="82"/>
  <c r="M699" i="82"/>
  <c r="M610" i="82"/>
  <c r="M502" i="82"/>
  <c r="M500" i="82"/>
  <c r="M535" i="82"/>
  <c r="M491" i="82"/>
  <c r="M644" i="82"/>
  <c r="M622" i="82"/>
  <c r="M634" i="82"/>
  <c r="M646" i="82"/>
  <c r="M538" i="82"/>
  <c r="M492" i="82"/>
  <c r="M628" i="82"/>
  <c r="M658" i="82"/>
  <c r="M431" i="82"/>
  <c r="M548" i="82"/>
  <c r="M551" i="82"/>
  <c r="M481" i="82"/>
  <c r="M627" i="82"/>
  <c r="M463" i="82"/>
  <c r="M573" i="82"/>
  <c r="M575" i="82"/>
  <c r="M528" i="82"/>
  <c r="M702" i="82"/>
  <c r="M432" i="82"/>
  <c r="M620" i="82"/>
  <c r="M490" i="82"/>
  <c r="M648" i="82"/>
  <c r="M464" i="82"/>
  <c r="M593" i="82"/>
  <c r="M462" i="82"/>
  <c r="M508" i="82"/>
  <c r="M695" i="82"/>
  <c r="M589" i="82"/>
  <c r="M563" i="82"/>
  <c r="M430" i="82"/>
  <c r="M663" i="82"/>
  <c r="M541" i="82"/>
  <c r="M482" i="82"/>
  <c r="M649" i="82"/>
  <c r="M623" i="82"/>
  <c r="M460" i="82"/>
  <c r="M472" i="82"/>
  <c r="M471" i="82"/>
  <c r="M484" i="82"/>
  <c r="M698" i="82"/>
  <c r="M428" i="82"/>
  <c r="M496" i="82"/>
  <c r="M591" i="82"/>
  <c r="M553" i="82"/>
  <c r="M684" i="82"/>
  <c r="M603" i="82"/>
  <c r="M565" i="82"/>
  <c r="M696" i="82"/>
  <c r="M474" i="82"/>
  <c r="M615" i="82"/>
  <c r="M556" i="82"/>
  <c r="M441" i="82"/>
  <c r="M444" i="82"/>
  <c r="M442" i="82"/>
  <c r="M476" i="82"/>
  <c r="M605" i="82"/>
  <c r="M685" i="82"/>
  <c r="M495" i="82"/>
  <c r="M643" i="82"/>
  <c r="M617" i="82"/>
  <c r="M697" i="82"/>
  <c r="M671" i="82"/>
  <c r="M507" i="82"/>
  <c r="M680" i="82"/>
  <c r="M629" i="82"/>
  <c r="M552" i="82"/>
  <c r="M519" i="82"/>
  <c r="M509" i="82"/>
  <c r="M531" i="82"/>
  <c r="M664" i="82"/>
  <c r="M626" i="82"/>
  <c r="M487" i="82"/>
  <c r="M596" i="82"/>
  <c r="M435" i="82"/>
  <c r="M521" i="82"/>
  <c r="M691" i="82"/>
  <c r="M588" i="82"/>
  <c r="M550" i="82"/>
  <c r="M694" i="82"/>
  <c r="M539" i="82"/>
  <c r="M584" i="82"/>
  <c r="M600" i="82"/>
  <c r="M587" i="82"/>
  <c r="M706" i="82"/>
  <c r="M517" i="82"/>
  <c r="M638" i="82"/>
  <c r="M424" i="82"/>
  <c r="M645" i="82"/>
  <c r="M529" i="82"/>
  <c r="M544" i="82"/>
  <c r="M582" i="82"/>
  <c r="M598" i="82"/>
  <c r="M456" i="82"/>
  <c r="M619" i="82"/>
  <c r="M647" i="82"/>
  <c r="M512" i="82"/>
  <c r="M631" i="82"/>
  <c r="M659" i="82"/>
  <c r="M426" i="82"/>
  <c r="M457" i="82"/>
  <c r="M527" i="82"/>
  <c r="M655" i="82"/>
  <c r="M683" i="82"/>
  <c r="K53" i="81"/>
  <c r="I51" i="81"/>
  <c r="G46" i="81"/>
  <c r="I46" i="81" s="1"/>
  <c r="D56" i="82"/>
  <c r="G56" i="82" s="1"/>
  <c r="C99" i="82"/>
  <c r="M56" i="82" s="1"/>
  <c r="D78" i="82"/>
  <c r="G78" i="82" s="1"/>
  <c r="D77" i="81"/>
  <c r="D73" i="81"/>
  <c r="D68" i="81"/>
  <c r="C396" i="81"/>
  <c r="A634" i="81" s="1"/>
  <c r="C87" i="81"/>
  <c r="A162" i="81" s="1"/>
  <c r="F17" i="79"/>
  <c r="C404" i="79" s="1"/>
  <c r="H698" i="79"/>
  <c r="I698" i="79" s="1"/>
  <c r="H198" i="79"/>
  <c r="I198" i="79" s="1"/>
  <c r="H299" i="79"/>
  <c r="I299" i="79" s="1"/>
  <c r="H323" i="79"/>
  <c r="I323" i="79" s="1"/>
  <c r="H335" i="79"/>
  <c r="I335" i="79" s="1"/>
  <c r="H347" i="79"/>
  <c r="I347" i="79" s="1"/>
  <c r="H438" i="79"/>
  <c r="I438" i="79" s="1"/>
  <c r="H450" i="79"/>
  <c r="I450" i="79" s="1"/>
  <c r="H638" i="79"/>
  <c r="I638" i="79" s="1"/>
  <c r="H660" i="79"/>
  <c r="I660" i="79" s="1"/>
  <c r="H512" i="79"/>
  <c r="I512" i="79" s="1"/>
  <c r="H656" i="79"/>
  <c r="I656" i="79" s="1"/>
  <c r="H315" i="79"/>
  <c r="I315" i="79" s="1"/>
  <c r="H351" i="79"/>
  <c r="I351" i="79" s="1"/>
  <c r="H387" i="79"/>
  <c r="I387" i="79" s="1"/>
  <c r="H185" i="79"/>
  <c r="I185" i="79" s="1"/>
  <c r="H432" i="79"/>
  <c r="I432" i="79" s="1"/>
  <c r="H480" i="79"/>
  <c r="I480" i="79" s="1"/>
  <c r="H504" i="79"/>
  <c r="I504" i="79" s="1"/>
  <c r="H624" i="79"/>
  <c r="I624" i="79" s="1"/>
  <c r="H636" i="79"/>
  <c r="I636" i="79" s="1"/>
  <c r="H236" i="79"/>
  <c r="I236" i="79" s="1"/>
  <c r="H272" i="79"/>
  <c r="I272" i="79" s="1"/>
  <c r="H210" i="79"/>
  <c r="I210" i="79" s="1"/>
  <c r="H222" i="79"/>
  <c r="I222" i="79" s="1"/>
  <c r="H478" i="79"/>
  <c r="I478" i="79" s="1"/>
  <c r="H220" i="79"/>
  <c r="I220" i="79" s="1"/>
  <c r="H534" i="79"/>
  <c r="I534" i="79" s="1"/>
  <c r="H618" i="79"/>
  <c r="I618" i="79" s="1"/>
  <c r="H117" i="79"/>
  <c r="I117" i="79" s="1"/>
  <c r="H129" i="79"/>
  <c r="I129" i="79" s="1"/>
  <c r="H131" i="79"/>
  <c r="I131" i="79" s="1"/>
  <c r="H141" i="79"/>
  <c r="I141" i="79" s="1"/>
  <c r="H273" i="79"/>
  <c r="I273" i="79" s="1"/>
  <c r="H287" i="79"/>
  <c r="I287" i="79" s="1"/>
  <c r="H297" i="79"/>
  <c r="I297" i="79" s="1"/>
  <c r="H321" i="79"/>
  <c r="I321" i="79" s="1"/>
  <c r="H170" i="79"/>
  <c r="I170" i="79" s="1"/>
  <c r="H278" i="79"/>
  <c r="I278" i="79" s="1"/>
  <c r="H544" i="79"/>
  <c r="I544" i="79" s="1"/>
  <c r="H259" i="79"/>
  <c r="I259" i="79" s="1"/>
  <c r="H115" i="79"/>
  <c r="I115" i="79" s="1"/>
  <c r="H168" i="79"/>
  <c r="I168" i="79" s="1"/>
  <c r="H228" i="79"/>
  <c r="I228" i="79" s="1"/>
  <c r="H240" i="79"/>
  <c r="I240" i="79" s="1"/>
  <c r="H650" i="79"/>
  <c r="I650" i="79" s="1"/>
  <c r="H614" i="79"/>
  <c r="I614" i="79" s="1"/>
  <c r="H159" i="79"/>
  <c r="I159" i="79" s="1"/>
  <c r="H291" i="79"/>
  <c r="I291" i="79" s="1"/>
  <c r="H612" i="79"/>
  <c r="I612" i="79" s="1"/>
  <c r="H581" i="79"/>
  <c r="I581" i="79" s="1"/>
  <c r="H148" i="79"/>
  <c r="I148" i="79" s="1"/>
  <c r="H186" i="79"/>
  <c r="I186" i="79" s="1"/>
  <c r="H224" i="79"/>
  <c r="I224" i="79" s="1"/>
  <c r="H276" i="79"/>
  <c r="I276" i="79" s="1"/>
  <c r="H341" i="79"/>
  <c r="I341" i="79" s="1"/>
  <c r="H377" i="79"/>
  <c r="I377" i="79" s="1"/>
  <c r="H441" i="79"/>
  <c r="I441" i="79" s="1"/>
  <c r="H446" i="79"/>
  <c r="I446" i="79" s="1"/>
  <c r="H448" i="79"/>
  <c r="I448" i="79" s="1"/>
  <c r="H551" i="79"/>
  <c r="I551" i="79" s="1"/>
  <c r="H625" i="79"/>
  <c r="I625" i="79" s="1"/>
  <c r="H663" i="79"/>
  <c r="I663" i="79" s="1"/>
  <c r="H672" i="79"/>
  <c r="I672" i="79" s="1"/>
  <c r="H122" i="79"/>
  <c r="I122" i="79" s="1"/>
  <c r="H146" i="79"/>
  <c r="I146" i="79" s="1"/>
  <c r="H227" i="79"/>
  <c r="I227" i="79" s="1"/>
  <c r="H234" i="79"/>
  <c r="I234" i="79" s="1"/>
  <c r="H258" i="79"/>
  <c r="I258" i="79" s="1"/>
  <c r="H327" i="79"/>
  <c r="I327" i="79" s="1"/>
  <c r="H339" i="79"/>
  <c r="I339" i="79" s="1"/>
  <c r="H363" i="79"/>
  <c r="I363" i="79" s="1"/>
  <c r="H375" i="79"/>
  <c r="I375" i="79" s="1"/>
  <c r="H456" i="79"/>
  <c r="I456" i="79" s="1"/>
  <c r="H468" i="79"/>
  <c r="I468" i="79" s="1"/>
  <c r="H522" i="79"/>
  <c r="I522" i="79" s="1"/>
  <c r="H549" i="79"/>
  <c r="I549" i="79" s="1"/>
  <c r="H139" i="79"/>
  <c r="I139" i="79" s="1"/>
  <c r="H277" i="79"/>
  <c r="I277" i="79" s="1"/>
  <c r="H513" i="79"/>
  <c r="I513" i="79" s="1"/>
  <c r="H530" i="79"/>
  <c r="I530" i="79" s="1"/>
  <c r="H578" i="79"/>
  <c r="I578" i="79" s="1"/>
  <c r="H590" i="79"/>
  <c r="I590" i="79" s="1"/>
  <c r="H602" i="79"/>
  <c r="I602" i="79" s="1"/>
  <c r="H690" i="79"/>
  <c r="I690" i="79" s="1"/>
  <c r="C405" i="79"/>
  <c r="H120" i="79"/>
  <c r="I120" i="79" s="1"/>
  <c r="H275" i="79"/>
  <c r="I275" i="79" s="1"/>
  <c r="H320" i="79"/>
  <c r="I320" i="79" s="1"/>
  <c r="H428" i="79"/>
  <c r="I428" i="79" s="1"/>
  <c r="H492" i="79"/>
  <c r="I492" i="79" s="1"/>
  <c r="H516" i="79"/>
  <c r="I516" i="79" s="1"/>
  <c r="H528" i="79"/>
  <c r="I528" i="79" s="1"/>
  <c r="H542" i="79"/>
  <c r="I542" i="79" s="1"/>
  <c r="H566" i="79"/>
  <c r="I566" i="79" s="1"/>
  <c r="H575" i="79"/>
  <c r="I575" i="79" s="1"/>
  <c r="H599" i="79"/>
  <c r="I599" i="79" s="1"/>
  <c r="H607" i="79"/>
  <c r="I607" i="79" s="1"/>
  <c r="H194" i="79"/>
  <c r="I194" i="79" s="1"/>
  <c r="H564" i="79"/>
  <c r="I564" i="79" s="1"/>
  <c r="H576" i="79"/>
  <c r="I576" i="79" s="1"/>
  <c r="H180" i="79"/>
  <c r="I180" i="79" s="1"/>
  <c r="H192" i="79"/>
  <c r="I192" i="79" s="1"/>
  <c r="H206" i="79"/>
  <c r="I206" i="79" s="1"/>
  <c r="H246" i="79"/>
  <c r="I246" i="79" s="1"/>
  <c r="H359" i="79"/>
  <c r="I359" i="79" s="1"/>
  <c r="H371" i="79"/>
  <c r="I371" i="79" s="1"/>
  <c r="H383" i="79"/>
  <c r="I383" i="79" s="1"/>
  <c r="H395" i="79"/>
  <c r="I395" i="79" s="1"/>
  <c r="H440" i="79"/>
  <c r="I440" i="79" s="1"/>
  <c r="H593" i="79"/>
  <c r="I593" i="79" s="1"/>
  <c r="H600" i="79"/>
  <c r="I600" i="79" s="1"/>
  <c r="H626" i="79"/>
  <c r="I626" i="79" s="1"/>
  <c r="H197" i="79"/>
  <c r="I197" i="79" s="1"/>
  <c r="H204" i="79"/>
  <c r="I204" i="79" s="1"/>
  <c r="H266" i="79"/>
  <c r="I266" i="79" s="1"/>
  <c r="H655" i="79"/>
  <c r="I655" i="79" s="1"/>
  <c r="H659" i="79"/>
  <c r="I659" i="79" s="1"/>
  <c r="H662" i="79"/>
  <c r="I662" i="79" s="1"/>
  <c r="H674" i="79"/>
  <c r="I674" i="79" s="1"/>
  <c r="H164" i="79"/>
  <c r="I164" i="79" s="1"/>
  <c r="H252" i="79"/>
  <c r="I252" i="79" s="1"/>
  <c r="H424" i="79"/>
  <c r="I424" i="79" s="1"/>
  <c r="H474" i="79"/>
  <c r="I474" i="79" s="1"/>
  <c r="H500" i="79"/>
  <c r="I500" i="79" s="1"/>
  <c r="H502" i="79"/>
  <c r="I502" i="79" s="1"/>
  <c r="H579" i="79"/>
  <c r="I579" i="79" s="1"/>
  <c r="H648" i="79"/>
  <c r="I648" i="79" s="1"/>
  <c r="H667" i="79"/>
  <c r="I667" i="79" s="1"/>
  <c r="H686" i="79"/>
  <c r="I686" i="79" s="1"/>
  <c r="H183" i="79"/>
  <c r="I183" i="79" s="1"/>
  <c r="H264" i="79"/>
  <c r="I264" i="79" s="1"/>
  <c r="H283" i="79"/>
  <c r="I283" i="79" s="1"/>
  <c r="H295" i="79"/>
  <c r="I295" i="79" s="1"/>
  <c r="H314" i="79"/>
  <c r="I314" i="79" s="1"/>
  <c r="H326" i="79"/>
  <c r="I326" i="79" s="1"/>
  <c r="H338" i="79"/>
  <c r="I338" i="79" s="1"/>
  <c r="H350" i="79"/>
  <c r="I350" i="79" s="1"/>
  <c r="H362" i="79"/>
  <c r="I362" i="79" s="1"/>
  <c r="H374" i="79"/>
  <c r="I374" i="79" s="1"/>
  <c r="H386" i="79"/>
  <c r="I386" i="79" s="1"/>
  <c r="H486" i="79"/>
  <c r="I486" i="79" s="1"/>
  <c r="H498" i="79"/>
  <c r="I498" i="79" s="1"/>
  <c r="H548" i="79"/>
  <c r="I548" i="79" s="1"/>
  <c r="H560" i="79"/>
  <c r="I560" i="79" s="1"/>
  <c r="H572" i="79"/>
  <c r="I572" i="79" s="1"/>
  <c r="H696" i="79"/>
  <c r="I696" i="79" s="1"/>
  <c r="H285" i="79"/>
  <c r="I285" i="79" s="1"/>
  <c r="H391" i="79"/>
  <c r="I391" i="79" s="1"/>
  <c r="H491" i="79"/>
  <c r="I491" i="79" s="1"/>
  <c r="H503" i="79"/>
  <c r="I503" i="79" s="1"/>
  <c r="H510" i="79"/>
  <c r="I510" i="79" s="1"/>
  <c r="H536" i="79"/>
  <c r="I536" i="79" s="1"/>
  <c r="H608" i="79"/>
  <c r="I608" i="79" s="1"/>
  <c r="H684" i="79"/>
  <c r="I684" i="79" s="1"/>
  <c r="H167" i="79"/>
  <c r="I167" i="79" s="1"/>
  <c r="H216" i="79"/>
  <c r="I216" i="79" s="1"/>
  <c r="H484" i="79"/>
  <c r="I484" i="79" s="1"/>
  <c r="H127" i="79"/>
  <c r="I127" i="79" s="1"/>
  <c r="H134" i="79"/>
  <c r="I134" i="79" s="1"/>
  <c r="H143" i="79"/>
  <c r="I143" i="79" s="1"/>
  <c r="H169" i="79"/>
  <c r="I169" i="79" s="1"/>
  <c r="H171" i="79"/>
  <c r="I171" i="79" s="1"/>
  <c r="H199" i="79"/>
  <c r="I199" i="79" s="1"/>
  <c r="H229" i="79"/>
  <c r="I229" i="79" s="1"/>
  <c r="H243" i="79"/>
  <c r="I243" i="79" s="1"/>
  <c r="H250" i="79"/>
  <c r="I250" i="79" s="1"/>
  <c r="H257" i="79"/>
  <c r="I257" i="79" s="1"/>
  <c r="H284" i="79"/>
  <c r="I284" i="79" s="1"/>
  <c r="H298" i="79"/>
  <c r="I298" i="79" s="1"/>
  <c r="H300" i="79"/>
  <c r="I300" i="79" s="1"/>
  <c r="H330" i="79"/>
  <c r="I330" i="79" s="1"/>
  <c r="H346" i="79"/>
  <c r="I346" i="79" s="1"/>
  <c r="H348" i="79"/>
  <c r="I348" i="79" s="1"/>
  <c r="H366" i="79"/>
  <c r="I366" i="79" s="1"/>
  <c r="H368" i="79"/>
  <c r="I368" i="79" s="1"/>
  <c r="H382" i="79"/>
  <c r="I382" i="79" s="1"/>
  <c r="H384" i="79"/>
  <c r="I384" i="79" s="1"/>
  <c r="H470" i="79"/>
  <c r="I470" i="79" s="1"/>
  <c r="H505" i="79"/>
  <c r="I505" i="79" s="1"/>
  <c r="H535" i="79"/>
  <c r="I535" i="79" s="1"/>
  <c r="H556" i="79"/>
  <c r="I556" i="79" s="1"/>
  <c r="H632" i="79"/>
  <c r="I632" i="79" s="1"/>
  <c r="H639" i="79"/>
  <c r="I639" i="79" s="1"/>
  <c r="H676" i="79"/>
  <c r="I676" i="79" s="1"/>
  <c r="H692" i="79"/>
  <c r="I692" i="79" s="1"/>
  <c r="H699" i="79"/>
  <c r="I699" i="79" s="1"/>
  <c r="H162" i="79"/>
  <c r="I162" i="79" s="1"/>
  <c r="H426" i="79"/>
  <c r="I426" i="79" s="1"/>
  <c r="H477" i="79"/>
  <c r="I477" i="79" s="1"/>
  <c r="H514" i="79"/>
  <c r="I514" i="79" s="1"/>
  <c r="H611" i="79"/>
  <c r="I611" i="79" s="1"/>
  <c r="H616" i="79"/>
  <c r="I616" i="79" s="1"/>
  <c r="H630" i="79"/>
  <c r="I630" i="79" s="1"/>
  <c r="H637" i="79"/>
  <c r="I637" i="79" s="1"/>
  <c r="H653" i="79"/>
  <c r="I653" i="79" s="1"/>
  <c r="H669" i="79"/>
  <c r="I669" i="79" s="1"/>
  <c r="H671" i="79"/>
  <c r="I671" i="79" s="1"/>
  <c r="H697" i="79"/>
  <c r="I697" i="79" s="1"/>
  <c r="H113" i="79"/>
  <c r="I113" i="79" s="1"/>
  <c r="H132" i="79"/>
  <c r="I132" i="79" s="1"/>
  <c r="H176" i="79"/>
  <c r="I176" i="79" s="1"/>
  <c r="H211" i="79"/>
  <c r="I211" i="79" s="1"/>
  <c r="H241" i="79"/>
  <c r="I241" i="79" s="1"/>
  <c r="H255" i="79"/>
  <c r="I255" i="79" s="1"/>
  <c r="H271" i="79"/>
  <c r="I271" i="79" s="1"/>
  <c r="H280" i="79"/>
  <c r="I280" i="79" s="1"/>
  <c r="H303" i="79"/>
  <c r="I303" i="79" s="1"/>
  <c r="H310" i="79"/>
  <c r="I310" i="79" s="1"/>
  <c r="H328" i="79"/>
  <c r="I328" i="79" s="1"/>
  <c r="H337" i="79"/>
  <c r="I337" i="79" s="1"/>
  <c r="H364" i="79"/>
  <c r="I364" i="79" s="1"/>
  <c r="H373" i="79"/>
  <c r="I373" i="79" s="1"/>
  <c r="H435" i="79"/>
  <c r="I435" i="79" s="1"/>
  <c r="H454" i="79"/>
  <c r="I454" i="79" s="1"/>
  <c r="H482" i="79"/>
  <c r="I482" i="79" s="1"/>
  <c r="H517" i="79"/>
  <c r="I517" i="79" s="1"/>
  <c r="H537" i="79"/>
  <c r="I537" i="79" s="1"/>
  <c r="H561" i="79"/>
  <c r="I561" i="79" s="1"/>
  <c r="H563" i="79"/>
  <c r="I563" i="79" s="1"/>
  <c r="H588" i="79"/>
  <c r="I588" i="79" s="1"/>
  <c r="H598" i="79"/>
  <c r="I598" i="79" s="1"/>
  <c r="H644" i="79"/>
  <c r="I644" i="79" s="1"/>
  <c r="H108" i="79"/>
  <c r="I108" i="79" s="1"/>
  <c r="H111" i="79"/>
  <c r="I111" i="79" s="1"/>
  <c r="H118" i="79"/>
  <c r="I118" i="79" s="1"/>
  <c r="H125" i="79"/>
  <c r="I125" i="79" s="1"/>
  <c r="H144" i="79"/>
  <c r="I144" i="79" s="1"/>
  <c r="H158" i="79"/>
  <c r="I158" i="79" s="1"/>
  <c r="H181" i="79"/>
  <c r="I181" i="79" s="1"/>
  <c r="H195" i="79"/>
  <c r="I195" i="79" s="1"/>
  <c r="H209" i="79"/>
  <c r="I209" i="79" s="1"/>
  <c r="H232" i="79"/>
  <c r="I232" i="79" s="1"/>
  <c r="H239" i="79"/>
  <c r="I239" i="79" s="1"/>
  <c r="H248" i="79"/>
  <c r="I248" i="79" s="1"/>
  <c r="H269" i="79"/>
  <c r="I269" i="79" s="1"/>
  <c r="H296" i="79"/>
  <c r="I296" i="79" s="1"/>
  <c r="H317" i="79"/>
  <c r="I317" i="79" s="1"/>
  <c r="H344" i="79"/>
  <c r="I344" i="79" s="1"/>
  <c r="H353" i="79"/>
  <c r="I353" i="79" s="1"/>
  <c r="H369" i="79"/>
  <c r="I369" i="79" s="1"/>
  <c r="H389" i="79"/>
  <c r="I389" i="79" s="1"/>
  <c r="H436" i="79"/>
  <c r="I436" i="79" s="1"/>
  <c r="H457" i="79"/>
  <c r="I457" i="79" s="1"/>
  <c r="H466" i="79"/>
  <c r="I466" i="79" s="1"/>
  <c r="H487" i="79"/>
  <c r="I487" i="79" s="1"/>
  <c r="H489" i="79"/>
  <c r="I489" i="79" s="1"/>
  <c r="H515" i="79"/>
  <c r="I515" i="79" s="1"/>
  <c r="H531" i="79"/>
  <c r="I531" i="79" s="1"/>
  <c r="H540" i="79"/>
  <c r="I540" i="79" s="1"/>
  <c r="H554" i="79"/>
  <c r="I554" i="79" s="1"/>
  <c r="H568" i="79"/>
  <c r="I568" i="79" s="1"/>
  <c r="H591" i="79"/>
  <c r="I591" i="79" s="1"/>
  <c r="H605" i="79"/>
  <c r="I605" i="79" s="1"/>
  <c r="H628" i="79"/>
  <c r="I628" i="79" s="1"/>
  <c r="H642" i="79"/>
  <c r="I642" i="79" s="1"/>
  <c r="H649" i="79"/>
  <c r="I649" i="79" s="1"/>
  <c r="H651" i="79"/>
  <c r="I651" i="79" s="1"/>
  <c r="H658" i="79"/>
  <c r="I658" i="79" s="1"/>
  <c r="H665" i="79"/>
  <c r="I665" i="79" s="1"/>
  <c r="H679" i="79"/>
  <c r="I679" i="79" s="1"/>
  <c r="H683" i="79"/>
  <c r="I683" i="79" s="1"/>
  <c r="H688" i="79"/>
  <c r="I688" i="79" s="1"/>
  <c r="H702" i="79"/>
  <c r="I702" i="79" s="1"/>
  <c r="H116" i="79"/>
  <c r="I116" i="79" s="1"/>
  <c r="H123" i="79"/>
  <c r="I123" i="79" s="1"/>
  <c r="H130" i="79"/>
  <c r="I130" i="79" s="1"/>
  <c r="H137" i="79"/>
  <c r="I137" i="79" s="1"/>
  <c r="H153" i="79"/>
  <c r="I153" i="79" s="1"/>
  <c r="H179" i="79"/>
  <c r="I179" i="79" s="1"/>
  <c r="H188" i="79"/>
  <c r="I188" i="79" s="1"/>
  <c r="H218" i="79"/>
  <c r="I218" i="79" s="1"/>
  <c r="H253" i="79"/>
  <c r="I253" i="79" s="1"/>
  <c r="H292" i="79"/>
  <c r="I292" i="79" s="1"/>
  <c r="H322" i="79"/>
  <c r="I322" i="79" s="1"/>
  <c r="H324" i="79"/>
  <c r="I324" i="79" s="1"/>
  <c r="H342" i="79"/>
  <c r="I342" i="79" s="1"/>
  <c r="H358" i="79"/>
  <c r="I358" i="79" s="1"/>
  <c r="H360" i="79"/>
  <c r="I360" i="79" s="1"/>
  <c r="H378" i="79"/>
  <c r="I378" i="79" s="1"/>
  <c r="H380" i="79"/>
  <c r="I380" i="79" s="1"/>
  <c r="H396" i="79"/>
  <c r="I396" i="79" s="1"/>
  <c r="H417" i="79"/>
  <c r="I417" i="79" s="1"/>
  <c r="H422" i="79"/>
  <c r="I422" i="79" s="1"/>
  <c r="H485" i="79"/>
  <c r="I485" i="79" s="1"/>
  <c r="H494" i="79"/>
  <c r="I494" i="79" s="1"/>
  <c r="H524" i="79"/>
  <c r="I524" i="79" s="1"/>
  <c r="H526" i="79"/>
  <c r="I526" i="79" s="1"/>
  <c r="H538" i="79"/>
  <c r="I538" i="79" s="1"/>
  <c r="H584" i="79"/>
  <c r="I584" i="79" s="1"/>
  <c r="H619" i="79"/>
  <c r="I619" i="79" s="1"/>
  <c r="H623" i="79"/>
  <c r="I623" i="79" s="1"/>
  <c r="H633" i="79"/>
  <c r="I633" i="79" s="1"/>
  <c r="H109" i="79"/>
  <c r="I109" i="79" s="1"/>
  <c r="H128" i="79"/>
  <c r="I128" i="79" s="1"/>
  <c r="H135" i="79"/>
  <c r="I135" i="79" s="1"/>
  <c r="H142" i="79"/>
  <c r="I142" i="79" s="1"/>
  <c r="H149" i="79"/>
  <c r="I149" i="79" s="1"/>
  <c r="H154" i="79"/>
  <c r="I154" i="79" s="1"/>
  <c r="H156" i="79"/>
  <c r="I156" i="79" s="1"/>
  <c r="H193" i="79"/>
  <c r="I193" i="79" s="1"/>
  <c r="H207" i="79"/>
  <c r="I207" i="79" s="1"/>
  <c r="H214" i="79"/>
  <c r="I214" i="79" s="1"/>
  <c r="H223" i="79"/>
  <c r="I223" i="79" s="1"/>
  <c r="H237" i="79"/>
  <c r="I237" i="79" s="1"/>
  <c r="H244" i="79"/>
  <c r="I244" i="79" s="1"/>
  <c r="H260" i="79"/>
  <c r="I260" i="79" s="1"/>
  <c r="H267" i="79"/>
  <c r="I267" i="79" s="1"/>
  <c r="H367" i="79"/>
  <c r="I367" i="79" s="1"/>
  <c r="H394" i="79"/>
  <c r="I394" i="79" s="1"/>
  <c r="H429" i="79"/>
  <c r="I429" i="79" s="1"/>
  <c r="H462" i="79"/>
  <c r="I462" i="79" s="1"/>
  <c r="H467" i="79"/>
  <c r="I467" i="79" s="1"/>
  <c r="H469" i="79"/>
  <c r="I469" i="79" s="1"/>
  <c r="H499" i="79"/>
  <c r="I499" i="79" s="1"/>
  <c r="H501" i="79"/>
  <c r="I501" i="79" s="1"/>
  <c r="H529" i="79"/>
  <c r="I529" i="79" s="1"/>
  <c r="H552" i="79"/>
  <c r="I552" i="79" s="1"/>
  <c r="H582" i="79"/>
  <c r="I582" i="79" s="1"/>
  <c r="H603" i="79"/>
  <c r="I603" i="79" s="1"/>
  <c r="H640" i="79"/>
  <c r="I640" i="79" s="1"/>
  <c r="H670" i="79"/>
  <c r="I670" i="79" s="1"/>
  <c r="H677" i="79"/>
  <c r="I677" i="79" s="1"/>
  <c r="H700" i="79"/>
  <c r="I700" i="79" s="1"/>
  <c r="H114" i="79"/>
  <c r="I114" i="79" s="1"/>
  <c r="H121" i="79"/>
  <c r="I121" i="79" s="1"/>
  <c r="H140" i="79"/>
  <c r="I140" i="79" s="1"/>
  <c r="H147" i="79"/>
  <c r="I147" i="79" s="1"/>
  <c r="H161" i="79"/>
  <c r="I161" i="79" s="1"/>
  <c r="H174" i="79"/>
  <c r="I174" i="79" s="1"/>
  <c r="H191" i="79"/>
  <c r="I191" i="79" s="1"/>
  <c r="H200" i="79"/>
  <c r="I200" i="79" s="1"/>
  <c r="H221" i="79"/>
  <c r="I221" i="79" s="1"/>
  <c r="H230" i="79"/>
  <c r="I230" i="79" s="1"/>
  <c r="H265" i="79"/>
  <c r="I265" i="79" s="1"/>
  <c r="H274" i="79"/>
  <c r="I274" i="79" s="1"/>
  <c r="H290" i="79"/>
  <c r="I290" i="79" s="1"/>
  <c r="H301" i="79"/>
  <c r="I301" i="79" s="1"/>
  <c r="H311" i="79"/>
  <c r="I311" i="79" s="1"/>
  <c r="H313" i="79"/>
  <c r="I313" i="79" s="1"/>
  <c r="H340" i="79"/>
  <c r="I340" i="79" s="1"/>
  <c r="H349" i="79"/>
  <c r="I349" i="79" s="1"/>
  <c r="H376" i="79"/>
  <c r="I376" i="79" s="1"/>
  <c r="H385" i="79"/>
  <c r="I385" i="79" s="1"/>
  <c r="H420" i="79"/>
  <c r="I420" i="79" s="1"/>
  <c r="H425" i="79"/>
  <c r="I425" i="79" s="1"/>
  <c r="H483" i="79"/>
  <c r="I483" i="79" s="1"/>
  <c r="H497" i="79"/>
  <c r="I497" i="79" s="1"/>
  <c r="H506" i="79"/>
  <c r="I506" i="79" s="1"/>
  <c r="H527" i="79"/>
  <c r="I527" i="79" s="1"/>
  <c r="H550" i="79"/>
  <c r="I550" i="79" s="1"/>
  <c r="H594" i="79"/>
  <c r="I594" i="79" s="1"/>
  <c r="H601" i="79"/>
  <c r="I601" i="79" s="1"/>
  <c r="H617" i="79"/>
  <c r="I617" i="79" s="1"/>
  <c r="H631" i="79"/>
  <c r="I631" i="79" s="1"/>
  <c r="H635" i="79"/>
  <c r="I635" i="79" s="1"/>
  <c r="H654" i="79"/>
  <c r="I654" i="79" s="1"/>
  <c r="H661" i="79"/>
  <c r="I661" i="79" s="1"/>
  <c r="H691" i="79"/>
  <c r="I691" i="79" s="1"/>
  <c r="H695" i="79"/>
  <c r="I695" i="79" s="1"/>
  <c r="H705" i="79"/>
  <c r="I705" i="79" s="1"/>
  <c r="H205" i="79"/>
  <c r="I205" i="79" s="1"/>
  <c r="H235" i="79"/>
  <c r="I235" i="79" s="1"/>
  <c r="H256" i="79"/>
  <c r="I256" i="79" s="1"/>
  <c r="H263" i="79"/>
  <c r="I263" i="79" s="1"/>
  <c r="H304" i="79"/>
  <c r="I304" i="79" s="1"/>
  <c r="H329" i="79"/>
  <c r="I329" i="79" s="1"/>
  <c r="H345" i="79"/>
  <c r="I345" i="79" s="1"/>
  <c r="H365" i="79"/>
  <c r="I365" i="79" s="1"/>
  <c r="H418" i="79"/>
  <c r="I418" i="79" s="1"/>
  <c r="H439" i="79"/>
  <c r="I439" i="79" s="1"/>
  <c r="H511" i="79"/>
  <c r="I511" i="79" s="1"/>
  <c r="H580" i="79"/>
  <c r="I580" i="79" s="1"/>
  <c r="H622" i="79"/>
  <c r="I622" i="79" s="1"/>
  <c r="H668" i="79"/>
  <c r="I668" i="79" s="1"/>
  <c r="H675" i="79"/>
  <c r="I675" i="79" s="1"/>
  <c r="H133" i="79"/>
  <c r="I133" i="79" s="1"/>
  <c r="H112" i="79"/>
  <c r="I112" i="79" s="1"/>
  <c r="H138" i="79"/>
  <c r="I138" i="79" s="1"/>
  <c r="H145" i="79"/>
  <c r="I145" i="79" s="1"/>
  <c r="H152" i="79"/>
  <c r="I152" i="79" s="1"/>
  <c r="H189" i="79"/>
  <c r="I189" i="79" s="1"/>
  <c r="H203" i="79"/>
  <c r="I203" i="79" s="1"/>
  <c r="H212" i="79"/>
  <c r="I212" i="79" s="1"/>
  <c r="H219" i="79"/>
  <c r="I219" i="79" s="1"/>
  <c r="H233" i="79"/>
  <c r="I233" i="79" s="1"/>
  <c r="H242" i="79"/>
  <c r="I242" i="79" s="1"/>
  <c r="H279" i="79"/>
  <c r="I279" i="79" s="1"/>
  <c r="H309" i="79"/>
  <c r="I309" i="79" s="1"/>
  <c r="H318" i="79"/>
  <c r="I318" i="79" s="1"/>
  <c r="H334" i="79"/>
  <c r="I334" i="79" s="1"/>
  <c r="H336" i="79"/>
  <c r="I336" i="79" s="1"/>
  <c r="H354" i="79"/>
  <c r="I354" i="79" s="1"/>
  <c r="H370" i="79"/>
  <c r="I370" i="79" s="1"/>
  <c r="H372" i="79"/>
  <c r="I372" i="79" s="1"/>
  <c r="H390" i="79"/>
  <c r="I390" i="79" s="1"/>
  <c r="H392" i="79"/>
  <c r="I392" i="79" s="1"/>
  <c r="H430" i="79"/>
  <c r="I430" i="79" s="1"/>
  <c r="H451" i="79"/>
  <c r="I451" i="79" s="1"/>
  <c r="H481" i="79"/>
  <c r="I481" i="79" s="1"/>
  <c r="H495" i="79"/>
  <c r="I495" i="79" s="1"/>
  <c r="H509" i="79"/>
  <c r="I509" i="79" s="1"/>
  <c r="H518" i="79"/>
  <c r="I518" i="79" s="1"/>
  <c r="H569" i="79"/>
  <c r="I569" i="79" s="1"/>
  <c r="H573" i="79"/>
  <c r="I573" i="79" s="1"/>
  <c r="H585" i="79"/>
  <c r="I585" i="79" s="1"/>
  <c r="H587" i="79"/>
  <c r="I587" i="79" s="1"/>
  <c r="H592" i="79"/>
  <c r="I592" i="79" s="1"/>
  <c r="H606" i="79"/>
  <c r="I606" i="79" s="1"/>
  <c r="H613" i="79"/>
  <c r="I613" i="79" s="1"/>
  <c r="H615" i="79"/>
  <c r="I615" i="79" s="1"/>
  <c r="H629" i="79"/>
  <c r="I629" i="79" s="1"/>
  <c r="H643" i="79"/>
  <c r="I643" i="79" s="1"/>
  <c r="H647" i="79"/>
  <c r="I647" i="79" s="1"/>
  <c r="H652" i="79"/>
  <c r="I652" i="79" s="1"/>
  <c r="H666" i="79"/>
  <c r="I666" i="79" s="1"/>
  <c r="H673" i="79"/>
  <c r="I673" i="79" s="1"/>
  <c r="H689" i="79"/>
  <c r="I689" i="79" s="1"/>
  <c r="H703" i="79"/>
  <c r="I703" i="79" s="1"/>
  <c r="H124" i="79"/>
  <c r="I124" i="79" s="1"/>
  <c r="H150" i="79"/>
  <c r="I150" i="79" s="1"/>
  <c r="H182" i="79"/>
  <c r="I182" i="79" s="1"/>
  <c r="H217" i="79"/>
  <c r="I217" i="79" s="1"/>
  <c r="H247" i="79"/>
  <c r="I247" i="79" s="1"/>
  <c r="H286" i="79"/>
  <c r="I286" i="79" s="1"/>
  <c r="H288" i="79"/>
  <c r="I288" i="79" s="1"/>
  <c r="H302" i="79"/>
  <c r="I302" i="79" s="1"/>
  <c r="H343" i="79"/>
  <c r="I343" i="79" s="1"/>
  <c r="H444" i="79"/>
  <c r="I444" i="79" s="1"/>
  <c r="H449" i="79"/>
  <c r="I449" i="79" s="1"/>
  <c r="H458" i="79"/>
  <c r="I458" i="79" s="1"/>
  <c r="H460" i="79"/>
  <c r="I460" i="79" s="1"/>
  <c r="H463" i="79"/>
  <c r="I463" i="79" s="1"/>
  <c r="H465" i="79"/>
  <c r="I465" i="79" s="1"/>
  <c r="H479" i="79"/>
  <c r="I479" i="79" s="1"/>
  <c r="H488" i="79"/>
  <c r="I488" i="79" s="1"/>
  <c r="H490" i="79"/>
  <c r="I490" i="79" s="1"/>
  <c r="H523" i="79"/>
  <c r="I523" i="79" s="1"/>
  <c r="H597" i="79"/>
  <c r="I597" i="79" s="1"/>
  <c r="H657" i="79"/>
  <c r="I657" i="79" s="1"/>
  <c r="H680" i="79"/>
  <c r="I680" i="79" s="1"/>
  <c r="H126" i="79"/>
  <c r="I126" i="79" s="1"/>
  <c r="H110" i="79"/>
  <c r="I110" i="79" s="1"/>
  <c r="H119" i="79"/>
  <c r="I119" i="79" s="1"/>
  <c r="H136" i="79"/>
  <c r="I136" i="79" s="1"/>
  <c r="H155" i="79"/>
  <c r="I155" i="79" s="1"/>
  <c r="H187" i="79"/>
  <c r="I187" i="79" s="1"/>
  <c r="H201" i="79"/>
  <c r="I201" i="79" s="1"/>
  <c r="H231" i="79"/>
  <c r="I231" i="79" s="1"/>
  <c r="H245" i="79"/>
  <c r="I245" i="79" s="1"/>
  <c r="H254" i="79"/>
  <c r="I254" i="79" s="1"/>
  <c r="H268" i="79"/>
  <c r="I268" i="79" s="1"/>
  <c r="H316" i="79"/>
  <c r="I316" i="79" s="1"/>
  <c r="H325" i="79"/>
  <c r="I325" i="79" s="1"/>
  <c r="H352" i="79"/>
  <c r="I352" i="79" s="1"/>
  <c r="H361" i="79"/>
  <c r="I361" i="79" s="1"/>
  <c r="H388" i="79"/>
  <c r="I388" i="79" s="1"/>
  <c r="H423" i="79"/>
  <c r="I423" i="79" s="1"/>
  <c r="H442" i="79"/>
  <c r="I442" i="79" s="1"/>
  <c r="H453" i="79"/>
  <c r="I453" i="79" s="1"/>
  <c r="H493" i="79"/>
  <c r="I493" i="79" s="1"/>
  <c r="H525" i="79"/>
  <c r="I525" i="79" s="1"/>
  <c r="H558" i="79"/>
  <c r="I558" i="79" s="1"/>
  <c r="H567" i="79"/>
  <c r="I567" i="79" s="1"/>
  <c r="H604" i="79"/>
  <c r="I604" i="79" s="1"/>
  <c r="H620" i="79"/>
  <c r="I620" i="79" s="1"/>
  <c r="H627" i="79"/>
  <c r="I627" i="79" s="1"/>
  <c r="H634" i="79"/>
  <c r="I634" i="79" s="1"/>
  <c r="H641" i="79"/>
  <c r="I641" i="79" s="1"/>
  <c r="H664" i="79"/>
  <c r="I664" i="79" s="1"/>
  <c r="H678" i="79"/>
  <c r="I678" i="79" s="1"/>
  <c r="H685" i="79"/>
  <c r="I685" i="79" s="1"/>
  <c r="H687" i="79"/>
  <c r="I687" i="79" s="1"/>
  <c r="H701" i="79"/>
  <c r="I701" i="79" s="1"/>
  <c r="H172" i="79"/>
  <c r="I172" i="79" s="1"/>
  <c r="H261" i="79"/>
  <c r="I261" i="79" s="1"/>
  <c r="H157" i="79"/>
  <c r="I157" i="79" s="1"/>
  <c r="H166" i="79"/>
  <c r="I166" i="79" s="1"/>
  <c r="H178" i="79"/>
  <c r="I178" i="79" s="1"/>
  <c r="H225" i="79"/>
  <c r="I225" i="79" s="1"/>
  <c r="H238" i="79"/>
  <c r="I238" i="79" s="1"/>
  <c r="H251" i="79"/>
  <c r="I251" i="79" s="1"/>
  <c r="H160" i="79"/>
  <c r="I160" i="79" s="1"/>
  <c r="H163" i="79"/>
  <c r="I163" i="79" s="1"/>
  <c r="H173" i="79"/>
  <c r="I173" i="79" s="1"/>
  <c r="H184" i="79"/>
  <c r="I184" i="79" s="1"/>
  <c r="H190" i="79"/>
  <c r="I190" i="79" s="1"/>
  <c r="H196" i="79"/>
  <c r="I196" i="79" s="1"/>
  <c r="H202" i="79"/>
  <c r="I202" i="79" s="1"/>
  <c r="H208" i="79"/>
  <c r="I208" i="79" s="1"/>
  <c r="H249" i="79"/>
  <c r="I249" i="79" s="1"/>
  <c r="H175" i="79"/>
  <c r="I175" i="79" s="1"/>
  <c r="H215" i="79"/>
  <c r="I215" i="79" s="1"/>
  <c r="H262" i="79"/>
  <c r="I262" i="79" s="1"/>
  <c r="H151" i="79"/>
  <c r="I151" i="79" s="1"/>
  <c r="H165" i="79"/>
  <c r="I165" i="79" s="1"/>
  <c r="H177" i="79"/>
  <c r="I177" i="79" s="1"/>
  <c r="H213" i="79"/>
  <c r="I213" i="79" s="1"/>
  <c r="H226" i="79"/>
  <c r="I226" i="79" s="1"/>
  <c r="H270" i="79"/>
  <c r="I270" i="79" s="1"/>
  <c r="H307" i="79"/>
  <c r="I307" i="79" s="1"/>
  <c r="H333" i="79"/>
  <c r="I333" i="79" s="1"/>
  <c r="H381" i="79"/>
  <c r="I381" i="79" s="1"/>
  <c r="H293" i="79"/>
  <c r="I293" i="79" s="1"/>
  <c r="H312" i="79"/>
  <c r="I312" i="79" s="1"/>
  <c r="H331" i="79"/>
  <c r="I331" i="79" s="1"/>
  <c r="H356" i="79"/>
  <c r="I356" i="79" s="1"/>
  <c r="H379" i="79"/>
  <c r="I379" i="79" s="1"/>
  <c r="H282" i="79"/>
  <c r="I282" i="79" s="1"/>
  <c r="H306" i="79"/>
  <c r="I306" i="79" s="1"/>
  <c r="H319" i="79"/>
  <c r="I319" i="79" s="1"/>
  <c r="H357" i="79"/>
  <c r="I357" i="79" s="1"/>
  <c r="H281" i="79"/>
  <c r="I281" i="79" s="1"/>
  <c r="H305" i="79"/>
  <c r="I305" i="79" s="1"/>
  <c r="H332" i="79"/>
  <c r="I332" i="79" s="1"/>
  <c r="H355" i="79"/>
  <c r="I355" i="79" s="1"/>
  <c r="H308" i="79"/>
  <c r="I308" i="79" s="1"/>
  <c r="H289" i="79"/>
  <c r="I289" i="79" s="1"/>
  <c r="H294" i="79"/>
  <c r="I294" i="79" s="1"/>
  <c r="H419" i="79"/>
  <c r="I419" i="79" s="1"/>
  <c r="H433" i="79"/>
  <c r="I433" i="79" s="1"/>
  <c r="H443" i="79"/>
  <c r="I443" i="79" s="1"/>
  <c r="H473" i="79"/>
  <c r="I473" i="79" s="1"/>
  <c r="H475" i="79"/>
  <c r="I475" i="79" s="1"/>
  <c r="H507" i="79"/>
  <c r="I507" i="79" s="1"/>
  <c r="H520" i="79"/>
  <c r="I520" i="79" s="1"/>
  <c r="H533" i="79"/>
  <c r="I533" i="79" s="1"/>
  <c r="H459" i="79"/>
  <c r="I459" i="79" s="1"/>
  <c r="H464" i="79"/>
  <c r="I464" i="79" s="1"/>
  <c r="H508" i="79"/>
  <c r="I508" i="79" s="1"/>
  <c r="H521" i="79"/>
  <c r="I521" i="79" s="1"/>
  <c r="H421" i="79"/>
  <c r="I421" i="79" s="1"/>
  <c r="H431" i="79"/>
  <c r="I431" i="79" s="1"/>
  <c r="H445" i="79"/>
  <c r="I445" i="79" s="1"/>
  <c r="H472" i="79"/>
  <c r="I472" i="79" s="1"/>
  <c r="H427" i="79"/>
  <c r="I427" i="79" s="1"/>
  <c r="H461" i="79"/>
  <c r="I461" i="79" s="1"/>
  <c r="H476" i="79"/>
  <c r="I476" i="79" s="1"/>
  <c r="H519" i="79"/>
  <c r="I519" i="79" s="1"/>
  <c r="H532" i="79"/>
  <c r="I532" i="79" s="1"/>
  <c r="H437" i="79"/>
  <c r="I437" i="79" s="1"/>
  <c r="H455" i="79"/>
  <c r="I455" i="79" s="1"/>
  <c r="H539" i="79"/>
  <c r="I539" i="79" s="1"/>
  <c r="H393" i="79"/>
  <c r="I393" i="79" s="1"/>
  <c r="H434" i="79"/>
  <c r="I434" i="79" s="1"/>
  <c r="H496" i="79"/>
  <c r="I496" i="79" s="1"/>
  <c r="H447" i="79"/>
  <c r="I447" i="79" s="1"/>
  <c r="H452" i="79"/>
  <c r="I452" i="79" s="1"/>
  <c r="H471" i="79"/>
  <c r="I471" i="79" s="1"/>
  <c r="H546" i="79"/>
  <c r="I546" i="79" s="1"/>
  <c r="H589" i="79"/>
  <c r="I589" i="79" s="1"/>
  <c r="H596" i="79"/>
  <c r="I596" i="79" s="1"/>
  <c r="H693" i="79"/>
  <c r="I693" i="79" s="1"/>
  <c r="H545" i="79"/>
  <c r="I545" i="79" s="1"/>
  <c r="H646" i="79"/>
  <c r="I646" i="79" s="1"/>
  <c r="H704" i="79"/>
  <c r="I704" i="79" s="1"/>
  <c r="H541" i="79"/>
  <c r="I541" i="79" s="1"/>
  <c r="H555" i="79"/>
  <c r="I555" i="79" s="1"/>
  <c r="H586" i="79"/>
  <c r="I586" i="79" s="1"/>
  <c r="H571" i="79"/>
  <c r="I571" i="79" s="1"/>
  <c r="H610" i="79"/>
  <c r="I610" i="79" s="1"/>
  <c r="H562" i="79"/>
  <c r="I562" i="79" s="1"/>
  <c r="H565" i="79"/>
  <c r="I565" i="79" s="1"/>
  <c r="H681" i="79"/>
  <c r="I681" i="79" s="1"/>
  <c r="H547" i="79"/>
  <c r="I547" i="79" s="1"/>
  <c r="H595" i="79"/>
  <c r="I595" i="79" s="1"/>
  <c r="H621" i="79"/>
  <c r="I621" i="79" s="1"/>
  <c r="H694" i="79"/>
  <c r="I694" i="79" s="1"/>
  <c r="H557" i="79"/>
  <c r="I557" i="79" s="1"/>
  <c r="H645" i="79"/>
  <c r="I645" i="79" s="1"/>
  <c r="H543" i="79"/>
  <c r="I543" i="79" s="1"/>
  <c r="H553" i="79"/>
  <c r="I553" i="79" s="1"/>
  <c r="H559" i="79"/>
  <c r="I559" i="79" s="1"/>
  <c r="H570" i="79"/>
  <c r="I570" i="79" s="1"/>
  <c r="H583" i="79"/>
  <c r="I583" i="79" s="1"/>
  <c r="H574" i="79"/>
  <c r="I574" i="79" s="1"/>
  <c r="H577" i="79"/>
  <c r="I577" i="79" s="1"/>
  <c r="H609" i="79"/>
  <c r="I609" i="79" s="1"/>
  <c r="H682" i="79"/>
  <c r="I682" i="79" s="1"/>
  <c r="G58" i="82" l="1"/>
  <c r="I58" i="82" s="1"/>
  <c r="G35" i="82"/>
  <c r="D84" i="82"/>
  <c r="C408" i="82"/>
  <c r="M78" i="82" s="1"/>
  <c r="N78" i="82" s="1"/>
  <c r="I63" i="82"/>
  <c r="K65" i="82"/>
  <c r="N56" i="82"/>
  <c r="A226" i="81"/>
  <c r="A99" i="81"/>
  <c r="A517" i="81"/>
  <c r="A651" i="81"/>
  <c r="A583" i="81"/>
  <c r="A581" i="81"/>
  <c r="A582" i="81"/>
  <c r="A224" i="82"/>
  <c r="A361" i="82"/>
  <c r="A147" i="82"/>
  <c r="A206" i="82"/>
  <c r="A329" i="82"/>
  <c r="A268" i="82"/>
  <c r="A375" i="82"/>
  <c r="A197" i="82"/>
  <c r="A296" i="82"/>
  <c r="A119" i="82"/>
  <c r="A392" i="82"/>
  <c r="A175" i="82"/>
  <c r="A327" i="82"/>
  <c r="A341" i="82"/>
  <c r="A303" i="82"/>
  <c r="A111" i="82"/>
  <c r="A314" i="82"/>
  <c r="A267" i="82"/>
  <c r="A302" i="82"/>
  <c r="A300" i="82"/>
  <c r="A259" i="82"/>
  <c r="A461" i="81"/>
  <c r="A322" i="82"/>
  <c r="A317" i="82"/>
  <c r="A186" i="82"/>
  <c r="A194" i="81"/>
  <c r="A688" i="81"/>
  <c r="A671" i="81"/>
  <c r="A417" i="81"/>
  <c r="A164" i="81"/>
  <c r="A308" i="81"/>
  <c r="A218" i="82"/>
  <c r="A113" i="82"/>
  <c r="A114" i="82"/>
  <c r="A122" i="82"/>
  <c r="A169" i="82"/>
  <c r="A232" i="82"/>
  <c r="A278" i="82"/>
  <c r="A335" i="82"/>
  <c r="A248" i="82"/>
  <c r="A182" i="82"/>
  <c r="A258" i="82"/>
  <c r="A131" i="82"/>
  <c r="A334" i="82"/>
  <c r="A142" i="82"/>
  <c r="A358" i="82"/>
  <c r="A128" i="82"/>
  <c r="A250" i="82"/>
  <c r="A333" i="82"/>
  <c r="A196" i="82"/>
  <c r="A388" i="82"/>
  <c r="A124" i="82"/>
  <c r="A291" i="82"/>
  <c r="A112" i="82"/>
  <c r="A279" i="82"/>
  <c r="A198" i="82"/>
  <c r="A295" i="82"/>
  <c r="A351" i="82"/>
  <c r="A395" i="82"/>
  <c r="A252" i="82"/>
  <c r="A347" i="82"/>
  <c r="A353" i="81"/>
  <c r="A285" i="81"/>
  <c r="A502" i="81"/>
  <c r="A596" i="81"/>
  <c r="A286" i="81"/>
  <c r="A684" i="81"/>
  <c r="A251" i="82"/>
  <c r="A152" i="82"/>
  <c r="A234" i="82"/>
  <c r="A201" i="82"/>
  <c r="A362" i="82"/>
  <c r="A373" i="82"/>
  <c r="A340" i="82"/>
  <c r="A144" i="82"/>
  <c r="A394" i="82"/>
  <c r="A294" i="82"/>
  <c r="A379" i="82"/>
  <c r="A205" i="82"/>
  <c r="A298" i="82"/>
  <c r="A154" i="82"/>
  <c r="A377" i="82"/>
  <c r="A284" i="82"/>
  <c r="A374" i="82"/>
  <c r="A230" i="82"/>
  <c r="A264" i="82"/>
  <c r="A185" i="82"/>
  <c r="A288" i="82"/>
  <c r="A310" i="82"/>
  <c r="A376" i="82"/>
  <c r="A226" i="82"/>
  <c r="A290" i="82"/>
  <c r="A365" i="82"/>
  <c r="A238" i="82"/>
  <c r="A225" i="82"/>
  <c r="A313" i="82"/>
  <c r="A487" i="81"/>
  <c r="A262" i="81"/>
  <c r="A569" i="81"/>
  <c r="A434" i="81"/>
  <c r="A622" i="81"/>
  <c r="A413" i="81"/>
  <c r="A172" i="82"/>
  <c r="A222" i="82"/>
  <c r="A179" i="82"/>
  <c r="A219" i="82"/>
  <c r="A245" i="82"/>
  <c r="A134" i="82"/>
  <c r="A396" i="82"/>
  <c r="A354" i="82"/>
  <c r="A277" i="82"/>
  <c r="A174" i="82"/>
  <c r="A359" i="82"/>
  <c r="A165" i="82"/>
  <c r="A212" i="82"/>
  <c r="A309" i="82"/>
  <c r="A301" i="82"/>
  <c r="A287" i="82"/>
  <c r="A130" i="82"/>
  <c r="A371" i="82"/>
  <c r="A123" i="82"/>
  <c r="A292" i="82"/>
  <c r="A127" i="82"/>
  <c r="A281" i="82"/>
  <c r="A115" i="82"/>
  <c r="A261" i="82"/>
  <c r="A271" i="82"/>
  <c r="A266" i="82"/>
  <c r="A135" i="82"/>
  <c r="A324" i="82"/>
  <c r="A363" i="82"/>
  <c r="A255" i="82"/>
  <c r="A609" i="81"/>
  <c r="A608" i="81"/>
  <c r="A183" i="81"/>
  <c r="A247" i="81"/>
  <c r="A659" i="81"/>
  <c r="A380" i="82"/>
  <c r="A176" i="82"/>
  <c r="A141" i="82"/>
  <c r="A181" i="82"/>
  <c r="A387" i="82"/>
  <c r="A202" i="82"/>
  <c r="A299" i="82"/>
  <c r="A265" i="82"/>
  <c r="A352" i="82"/>
  <c r="A263" i="82"/>
  <c r="A208" i="82"/>
  <c r="A136" i="82"/>
  <c r="A215" i="82"/>
  <c r="A243" i="82"/>
  <c r="A204" i="82"/>
  <c r="A282" i="82"/>
  <c r="A191" i="82"/>
  <c r="A156" i="82"/>
  <c r="A273" i="82"/>
  <c r="A455" i="81"/>
  <c r="A672" i="81"/>
  <c r="A686" i="81"/>
  <c r="A516" i="81"/>
  <c r="A322" i="81"/>
  <c r="A194" i="82"/>
  <c r="A350" i="82"/>
  <c r="A346" i="82"/>
  <c r="A336" i="82"/>
  <c r="A195" i="82"/>
  <c r="A345" i="82"/>
  <c r="A385" i="82"/>
  <c r="A398" i="82"/>
  <c r="A318" i="82"/>
  <c r="A320" i="82"/>
  <c r="A164" i="82"/>
  <c r="A293" i="82"/>
  <c r="A244" i="82"/>
  <c r="A262" i="82"/>
  <c r="A285" i="82"/>
  <c r="A276" i="82"/>
  <c r="A356" i="82"/>
  <c r="A139" i="82"/>
  <c r="A240" i="82"/>
  <c r="A254" i="82"/>
  <c r="A188" i="82"/>
  <c r="A283" i="82"/>
  <c r="A217" i="82"/>
  <c r="A242" i="82"/>
  <c r="A274" i="82"/>
  <c r="A316" i="82"/>
  <c r="A312" i="82"/>
  <c r="A162" i="82"/>
  <c r="A140" i="82"/>
  <c r="A138" i="82"/>
  <c r="A477" i="81"/>
  <c r="A505" i="81"/>
  <c r="A411" i="81"/>
  <c r="A647" i="81"/>
  <c r="A317" i="81"/>
  <c r="A239" i="82"/>
  <c r="A116" i="82"/>
  <c r="A332" i="82"/>
  <c r="A153" i="82"/>
  <c r="A257" i="82"/>
  <c r="A151" i="82"/>
  <c r="A323" i="82"/>
  <c r="A349" i="82"/>
  <c r="A289" i="82"/>
  <c r="A366" i="82"/>
  <c r="A270" i="82"/>
  <c r="A143" i="82"/>
  <c r="A256" i="82"/>
  <c r="A330" i="82"/>
  <c r="A193" i="82"/>
  <c r="A253" i="82"/>
  <c r="A339" i="82"/>
  <c r="A383" i="82"/>
  <c r="A223" i="82"/>
  <c r="A331" i="82"/>
  <c r="A203" i="82"/>
  <c r="A236" i="82"/>
  <c r="A167" i="82"/>
  <c r="A389" i="82"/>
  <c r="A570" i="81"/>
  <c r="A338" i="82"/>
  <c r="A161" i="82"/>
  <c r="A490" i="81"/>
  <c r="A673" i="81"/>
  <c r="A685" i="81"/>
  <c r="A620" i="81"/>
  <c r="A260" i="82"/>
  <c r="A210" i="82"/>
  <c r="A247" i="82"/>
  <c r="A280" i="82"/>
  <c r="A297" i="82"/>
  <c r="A269" i="82"/>
  <c r="A163" i="82"/>
  <c r="A235" i="82"/>
  <c r="A166" i="82"/>
  <c r="A120" i="82"/>
  <c r="A355" i="82"/>
  <c r="A145" i="82"/>
  <c r="A229" i="82"/>
  <c r="A286" i="82"/>
  <c r="A220" i="82"/>
  <c r="A315" i="82"/>
  <c r="A213" i="82"/>
  <c r="A342" i="82"/>
  <c r="A192" i="82"/>
  <c r="A228" i="82"/>
  <c r="A216" i="82"/>
  <c r="A391" i="82"/>
  <c r="A621" i="81"/>
  <c r="A272" i="82"/>
  <c r="A381" i="82"/>
  <c r="A536" i="81"/>
  <c r="A529" i="81"/>
  <c r="A556" i="81"/>
  <c r="A496" i="81"/>
  <c r="A178" i="82"/>
  <c r="A125" i="82"/>
  <c r="A390" i="82"/>
  <c r="A368" i="82"/>
  <c r="A241" i="82"/>
  <c r="A155" i="82"/>
  <c r="A199" i="82"/>
  <c r="A168" i="82"/>
  <c r="A237" i="82"/>
  <c r="A177" i="82"/>
  <c r="A157" i="82"/>
  <c r="A370" i="82"/>
  <c r="A158" i="82"/>
  <c r="A117" i="82"/>
  <c r="A133" i="82"/>
  <c r="A231" i="82"/>
  <c r="A321" i="82"/>
  <c r="A118" i="82"/>
  <c r="A378" i="82"/>
  <c r="A214" i="82"/>
  <c r="A319" i="82"/>
  <c r="A304" i="82"/>
  <c r="A357" i="82"/>
  <c r="A523" i="81"/>
  <c r="A326" i="82"/>
  <c r="A325" i="82"/>
  <c r="A446" i="81"/>
  <c r="A234" i="81"/>
  <c r="A633" i="81"/>
  <c r="A548" i="81"/>
  <c r="A527" i="81"/>
  <c r="A307" i="82"/>
  <c r="A364" i="82"/>
  <c r="A211" i="82"/>
  <c r="A246" i="82"/>
  <c r="A132" i="82"/>
  <c r="A150" i="82"/>
  <c r="A275" i="82"/>
  <c r="A311" i="82"/>
  <c r="A148" i="82"/>
  <c r="A305" i="82"/>
  <c r="A129" i="82"/>
  <c r="A308" i="82"/>
  <c r="A367" i="82"/>
  <c r="A170" i="82"/>
  <c r="A397" i="82"/>
  <c r="A171" i="82"/>
  <c r="A146" i="82"/>
  <c r="A121" i="82"/>
  <c r="A190" i="82"/>
  <c r="A306" i="82"/>
  <c r="A207" i="82"/>
  <c r="A344" i="82"/>
  <c r="A173" i="82"/>
  <c r="A393" i="82"/>
  <c r="A180" i="82"/>
  <c r="A200" i="82"/>
  <c r="A249" i="82"/>
  <c r="A459" i="81"/>
  <c r="A233" i="82"/>
  <c r="A443" i="81"/>
  <c r="A364" i="81"/>
  <c r="A341" i="81"/>
  <c r="A660" i="81"/>
  <c r="A189" i="82"/>
  <c r="A221" i="82"/>
  <c r="A184" i="82"/>
  <c r="A328" i="82"/>
  <c r="A348" i="82"/>
  <c r="A160" i="82"/>
  <c r="D80" i="82"/>
  <c r="D89" i="82"/>
  <c r="D85" i="82"/>
  <c r="A353" i="82"/>
  <c r="A382" i="82"/>
  <c r="A183" i="82"/>
  <c r="A386" i="82"/>
  <c r="A187" i="82"/>
  <c r="A159" i="82"/>
  <c r="A126" i="82"/>
  <c r="A227" i="82"/>
  <c r="A337" i="82"/>
  <c r="A137" i="82"/>
  <c r="A384" i="82"/>
  <c r="A209" i="82"/>
  <c r="A372" i="82"/>
  <c r="A149" i="82"/>
  <c r="A360" i="82"/>
  <c r="A343" i="82"/>
  <c r="A369" i="82"/>
  <c r="M66" i="81"/>
  <c r="N66" i="81" s="1"/>
  <c r="A595" i="81"/>
  <c r="A683" i="81"/>
  <c r="A591" i="81"/>
  <c r="A503" i="81"/>
  <c r="A408" i="81"/>
  <c r="A630" i="81"/>
  <c r="A500" i="81"/>
  <c r="A599" i="81"/>
  <c r="A538" i="81"/>
  <c r="A666" i="81"/>
  <c r="A470" i="81"/>
  <c r="A678" i="81"/>
  <c r="A656" i="81"/>
  <c r="A414" i="81"/>
  <c r="A602" i="81"/>
  <c r="A457" i="81"/>
  <c r="A572" i="81"/>
  <c r="A689" i="81"/>
  <c r="A670" i="81"/>
  <c r="A451" i="81"/>
  <c r="A508" i="81"/>
  <c r="A528" i="81"/>
  <c r="A636" i="81"/>
  <c r="A627" i="81"/>
  <c r="A448" i="81"/>
  <c r="A483" i="81"/>
  <c r="A436" i="81"/>
  <c r="A491" i="81"/>
  <c r="A501" i="81"/>
  <c r="A419" i="81"/>
  <c r="A585" i="81"/>
  <c r="A545" i="81"/>
  <c r="A526" i="81"/>
  <c r="A498" i="81"/>
  <c r="A658" i="81"/>
  <c r="A422" i="81"/>
  <c r="A680" i="81"/>
  <c r="A655" i="81"/>
  <c r="A574" i="81"/>
  <c r="A493" i="81"/>
  <c r="A653" i="81"/>
  <c r="A593" i="81"/>
  <c r="A474" i="81"/>
  <c r="A564" i="81"/>
  <c r="A497" i="81"/>
  <c r="A584" i="81"/>
  <c r="A420" i="81"/>
  <c r="A665" i="81"/>
  <c r="A467" i="81"/>
  <c r="A507" i="81"/>
  <c r="A626" i="81"/>
  <c r="A475" i="81"/>
  <c r="A576" i="81"/>
  <c r="A587" i="81"/>
  <c r="A657" i="81"/>
  <c r="A640" i="81"/>
  <c r="A485" i="81"/>
  <c r="A561" i="81"/>
  <c r="A565" i="81"/>
  <c r="A447" i="81"/>
  <c r="A479" i="81"/>
  <c r="A540" i="81"/>
  <c r="A610" i="81"/>
  <c r="A504" i="81"/>
  <c r="A450" i="81"/>
  <c r="A476" i="81"/>
  <c r="A679" i="81"/>
  <c r="A471" i="81"/>
  <c r="A481" i="81"/>
  <c r="A642" i="81"/>
  <c r="A510" i="81"/>
  <c r="A473" i="81"/>
  <c r="A549" i="81"/>
  <c r="A652" i="81"/>
  <c r="A645" i="81"/>
  <c r="A494" i="81"/>
  <c r="A649" i="81"/>
  <c r="A534" i="81"/>
  <c r="A546" i="81"/>
  <c r="A554" i="81"/>
  <c r="A442" i="81"/>
  <c r="A598" i="81"/>
  <c r="A492" i="81"/>
  <c r="A616" i="81"/>
  <c r="A458" i="81"/>
  <c r="A525" i="81"/>
  <c r="A433" i="81"/>
  <c r="A463" i="81"/>
  <c r="A427" i="81"/>
  <c r="A555" i="81"/>
  <c r="A650" i="81"/>
  <c r="A544" i="81"/>
  <c r="A456" i="81"/>
  <c r="A629" i="81"/>
  <c r="A695" i="81"/>
  <c r="A693" i="81"/>
  <c r="A639" i="81"/>
  <c r="A668" i="81"/>
  <c r="A623" i="81"/>
  <c r="A664" i="81"/>
  <c r="A690" i="81"/>
  <c r="A577" i="81"/>
  <c r="A438" i="81"/>
  <c r="A669" i="81"/>
  <c r="A543" i="81"/>
  <c r="A440" i="81"/>
  <c r="A535" i="81"/>
  <c r="A632" i="81"/>
  <c r="A418" i="81"/>
  <c r="A460" i="81"/>
  <c r="A454" i="81"/>
  <c r="A628" i="81"/>
  <c r="A424" i="81"/>
  <c r="A415" i="81"/>
  <c r="A513" i="81"/>
  <c r="A532" i="81"/>
  <c r="A637" i="81"/>
  <c r="A575" i="81"/>
  <c r="A573" i="81"/>
  <c r="A624" i="81"/>
  <c r="A677" i="81"/>
  <c r="A694" i="81"/>
  <c r="A409" i="81"/>
  <c r="A648" i="81"/>
  <c r="A430" i="81"/>
  <c r="A687" i="81"/>
  <c r="A644" i="81"/>
  <c r="A520" i="81"/>
  <c r="A589" i="81"/>
  <c r="A601" i="81"/>
  <c r="A452" i="81"/>
  <c r="A614" i="81"/>
  <c r="A428" i="81"/>
  <c r="A547" i="81"/>
  <c r="A578" i="81"/>
  <c r="A635" i="81"/>
  <c r="A625" i="81"/>
  <c r="A469" i="81"/>
  <c r="A560" i="81"/>
  <c r="A480" i="81"/>
  <c r="A421" i="81"/>
  <c r="A416" i="81"/>
  <c r="A691" i="81"/>
  <c r="A439" i="81"/>
  <c r="A509" i="81"/>
  <c r="A594" i="81"/>
  <c r="A662" i="81"/>
  <c r="A530" i="81"/>
  <c r="A466" i="81"/>
  <c r="A615" i="81"/>
  <c r="A692" i="81"/>
  <c r="A489" i="81"/>
  <c r="A603" i="81"/>
  <c r="A542" i="81"/>
  <c r="A612" i="81"/>
  <c r="A462" i="81"/>
  <c r="A437" i="81"/>
  <c r="A676" i="81"/>
  <c r="A559" i="81"/>
  <c r="A495" i="81"/>
  <c r="A552" i="81"/>
  <c r="A435" i="81"/>
  <c r="A638" i="81"/>
  <c r="A643" i="81"/>
  <c r="A449" i="81"/>
  <c r="A551" i="81"/>
  <c r="A617" i="81"/>
  <c r="A465" i="81"/>
  <c r="A613" i="81"/>
  <c r="A482" i="81"/>
  <c r="A486" i="81"/>
  <c r="A654" i="81"/>
  <c r="A592" i="81"/>
  <c r="A512" i="81"/>
  <c r="A611" i="81"/>
  <c r="A432" i="81"/>
  <c r="A607" i="81"/>
  <c r="A412" i="81"/>
  <c r="A431" i="81"/>
  <c r="A453" i="81"/>
  <c r="A563" i="81"/>
  <c r="A464" i="81"/>
  <c r="A562" i="81"/>
  <c r="A537" i="81"/>
  <c r="A580" i="81"/>
  <c r="A550" i="81"/>
  <c r="A506" i="81"/>
  <c r="A588" i="81"/>
  <c r="A604" i="81"/>
  <c r="A641" i="81"/>
  <c r="A667" i="81"/>
  <c r="A586" i="81"/>
  <c r="A522" i="81"/>
  <c r="A579" i="81"/>
  <c r="A631" i="81"/>
  <c r="A488" i="81"/>
  <c r="A426" i="81"/>
  <c r="A597" i="81"/>
  <c r="A445" i="81"/>
  <c r="A567" i="81"/>
  <c r="A539" i="81"/>
  <c r="A531" i="81"/>
  <c r="A618" i="81"/>
  <c r="A468" i="81"/>
  <c r="A524" i="81"/>
  <c r="A499" i="81"/>
  <c r="A682" i="81"/>
  <c r="A606" i="81"/>
  <c r="A619" i="81"/>
  <c r="A519" i="81"/>
  <c r="A681" i="81"/>
  <c r="A444" i="81"/>
  <c r="A518" i="81"/>
  <c r="A600" i="81"/>
  <c r="A674" i="81"/>
  <c r="A605" i="81"/>
  <c r="A590" i="81"/>
  <c r="A553" i="81"/>
  <c r="A410" i="81"/>
  <c r="A515" i="81"/>
  <c r="A541" i="81"/>
  <c r="A429" i="81"/>
  <c r="A261" i="81"/>
  <c r="A646" i="81"/>
  <c r="A472" i="81"/>
  <c r="A258" i="81"/>
  <c r="A327" i="81"/>
  <c r="A441" i="81"/>
  <c r="A305" i="81"/>
  <c r="A199" i="81"/>
  <c r="A301" i="81"/>
  <c r="A121" i="81"/>
  <c r="A272" i="81"/>
  <c r="A105" i="81"/>
  <c r="A381" i="81"/>
  <c r="A117" i="81"/>
  <c r="A386" i="81"/>
  <c r="A332" i="81"/>
  <c r="A172" i="81"/>
  <c r="A675" i="81"/>
  <c r="A566" i="81"/>
  <c r="A182" i="81"/>
  <c r="A568" i="81"/>
  <c r="A246" i="81"/>
  <c r="A129" i="81"/>
  <c r="A344" i="81"/>
  <c r="A329" i="81"/>
  <c r="A312" i="81"/>
  <c r="A484" i="81"/>
  <c r="A145" i="81"/>
  <c r="A222" i="81"/>
  <c r="A236" i="81"/>
  <c r="A478" i="81"/>
  <c r="A108" i="81"/>
  <c r="A533" i="81"/>
  <c r="A663" i="81"/>
  <c r="A661" i="81"/>
  <c r="A558" i="81"/>
  <c r="A161" i="81"/>
  <c r="A335" i="81"/>
  <c r="A171" i="81"/>
  <c r="A150" i="81"/>
  <c r="D75" i="81"/>
  <c r="D74" i="81"/>
  <c r="A174" i="81"/>
  <c r="A116" i="81"/>
  <c r="A163" i="81"/>
  <c r="A325" i="81"/>
  <c r="A149" i="81"/>
  <c r="A281" i="81"/>
  <c r="A425" i="81"/>
  <c r="A521" i="81"/>
  <c r="A260" i="81"/>
  <c r="A155" i="81"/>
  <c r="A368" i="81"/>
  <c r="A293" i="81"/>
  <c r="A274" i="81"/>
  <c r="A557" i="81"/>
  <c r="A356" i="81"/>
  <c r="A514" i="81"/>
  <c r="A109" i="81"/>
  <c r="A324" i="81"/>
  <c r="A511" i="81"/>
  <c r="A423" i="81"/>
  <c r="A571" i="81"/>
  <c r="A313" i="81"/>
  <c r="A137" i="81"/>
  <c r="A215" i="81"/>
  <c r="A184" i="81"/>
  <c r="A139" i="81"/>
  <c r="A152" i="81"/>
  <c r="M44" i="81"/>
  <c r="N44" i="81" s="1"/>
  <c r="A205" i="81"/>
  <c r="A379" i="81"/>
  <c r="A320" i="81"/>
  <c r="A232" i="81"/>
  <c r="A206" i="81"/>
  <c r="A337" i="81"/>
  <c r="A345" i="81"/>
  <c r="A283" i="81"/>
  <c r="A279" i="81"/>
  <c r="A233" i="81"/>
  <c r="A250" i="81"/>
  <c r="A254" i="81"/>
  <c r="A239" i="81"/>
  <c r="A291" i="81"/>
  <c r="A207" i="81"/>
  <c r="A282" i="81"/>
  <c r="A213" i="81"/>
  <c r="A350" i="81"/>
  <c r="A177" i="81"/>
  <c r="A294" i="81"/>
  <c r="A138" i="81"/>
  <c r="A112" i="81"/>
  <c r="A158" i="81"/>
  <c r="A309" i="81"/>
  <c r="A377" i="81"/>
  <c r="A227" i="81"/>
  <c r="A216" i="81"/>
  <c r="A188" i="81"/>
  <c r="A118" i="81"/>
  <c r="A253" i="81"/>
  <c r="A111" i="81"/>
  <c r="A101" i="81"/>
  <c r="A160" i="81"/>
  <c r="A115" i="81"/>
  <c r="A280" i="81"/>
  <c r="A316" i="81"/>
  <c r="A242" i="81"/>
  <c r="A140" i="81"/>
  <c r="A267" i="81"/>
  <c r="A330" i="81"/>
  <c r="A371" i="81"/>
  <c r="A218" i="81"/>
  <c r="A135" i="81"/>
  <c r="A154" i="81"/>
  <c r="A165" i="81"/>
  <c r="A251" i="81"/>
  <c r="A383" i="81"/>
  <c r="A104" i="81"/>
  <c r="A235" i="81"/>
  <c r="A133" i="81"/>
  <c r="A179" i="81"/>
  <c r="A331" i="81"/>
  <c r="A256" i="81"/>
  <c r="A259" i="81"/>
  <c r="A175" i="81"/>
  <c r="A198" i="81"/>
  <c r="A348" i="81"/>
  <c r="A132" i="81"/>
  <c r="A288" i="81"/>
  <c r="A302" i="81"/>
  <c r="A180" i="81"/>
  <c r="A264" i="81"/>
  <c r="A225" i="81"/>
  <c r="A375" i="81"/>
  <c r="A223" i="81"/>
  <c r="A361" i="81"/>
  <c r="A266" i="81"/>
  <c r="A156" i="81"/>
  <c r="A186" i="81"/>
  <c r="A339" i="81"/>
  <c r="A297" i="81"/>
  <c r="A221" i="81"/>
  <c r="A122" i="81"/>
  <c r="A334" i="81"/>
  <c r="A192" i="81"/>
  <c r="A373" i="81"/>
  <c r="A299" i="81"/>
  <c r="A277" i="81"/>
  <c r="A190" i="81"/>
  <c r="A189" i="81"/>
  <c r="A336" i="81"/>
  <c r="A338" i="81"/>
  <c r="A311" i="81"/>
  <c r="A382" i="81"/>
  <c r="A119" i="81"/>
  <c r="A374" i="81"/>
  <c r="A378" i="81"/>
  <c r="A200" i="81"/>
  <c r="A384" i="81"/>
  <c r="A100" i="81"/>
  <c r="A142" i="81"/>
  <c r="A185" i="81"/>
  <c r="A307" i="81"/>
  <c r="A358" i="81"/>
  <c r="A201" i="81"/>
  <c r="A248" i="81"/>
  <c r="A113" i="81"/>
  <c r="A193" i="81"/>
  <c r="A367" i="81"/>
  <c r="A167" i="81"/>
  <c r="A168" i="81"/>
  <c r="A240" i="81"/>
  <c r="A202" i="81"/>
  <c r="A363" i="81"/>
  <c r="A146" i="81"/>
  <c r="A141" i="81"/>
  <c r="A244" i="81"/>
  <c r="A271" i="81"/>
  <c r="A252" i="81"/>
  <c r="A204" i="81"/>
  <c r="A365" i="81"/>
  <c r="A208" i="81"/>
  <c r="A130" i="81"/>
  <c r="A238" i="81"/>
  <c r="A209" i="81"/>
  <c r="A321" i="81"/>
  <c r="A114" i="81"/>
  <c r="A195" i="81"/>
  <c r="A354" i="81"/>
  <c r="A276" i="81"/>
  <c r="A352" i="81"/>
  <c r="A197" i="81"/>
  <c r="A340" i="81"/>
  <c r="A284" i="81"/>
  <c r="A106" i="81"/>
  <c r="A347" i="81"/>
  <c r="A229" i="81"/>
  <c r="A333" i="81"/>
  <c r="A298" i="81"/>
  <c r="A157" i="81"/>
  <c r="A166" i="81"/>
  <c r="A370" i="81"/>
  <c r="A304" i="81"/>
  <c r="A210" i="81"/>
  <c r="A314" i="81"/>
  <c r="A178" i="81"/>
  <c r="A263" i="81"/>
  <c r="A126" i="81"/>
  <c r="A357" i="81"/>
  <c r="A376" i="81"/>
  <c r="A203" i="81"/>
  <c r="A265" i="81"/>
  <c r="A148" i="81"/>
  <c r="A366" i="81"/>
  <c r="A147" i="81"/>
  <c r="A143" i="81"/>
  <c r="A296" i="81"/>
  <c r="A159" i="81"/>
  <c r="A385" i="81"/>
  <c r="A351" i="81"/>
  <c r="A255" i="81"/>
  <c r="A326" i="81"/>
  <c r="A343" i="81"/>
  <c r="A191" i="81"/>
  <c r="A303" i="81"/>
  <c r="A323" i="81"/>
  <c r="A217" i="81"/>
  <c r="A125" i="81"/>
  <c r="A300" i="81"/>
  <c r="A144" i="81"/>
  <c r="A211" i="81"/>
  <c r="A349" i="81"/>
  <c r="A170" i="81"/>
  <c r="A268" i="81"/>
  <c r="A224" i="81"/>
  <c r="A275" i="81"/>
  <c r="A169" i="81"/>
  <c r="A380" i="81"/>
  <c r="A359" i="81"/>
  <c r="A290" i="81"/>
  <c r="A110" i="81"/>
  <c r="A249" i="81"/>
  <c r="A315" i="81"/>
  <c r="A196" i="81"/>
  <c r="A187" i="81"/>
  <c r="A318" i="81"/>
  <c r="A176" i="81"/>
  <c r="A124" i="81"/>
  <c r="A257" i="81"/>
  <c r="A127" i="81"/>
  <c r="A319" i="81"/>
  <c r="A103" i="81"/>
  <c r="A220" i="81"/>
  <c r="A241" i="81"/>
  <c r="A360" i="81"/>
  <c r="A128" i="81"/>
  <c r="A289" i="81"/>
  <c r="A173" i="81"/>
  <c r="A295" i="81"/>
  <c r="A342" i="81"/>
  <c r="A214" i="81"/>
  <c r="A328" i="81"/>
  <c r="A120" i="81"/>
  <c r="A181" i="81"/>
  <c r="A243" i="81"/>
  <c r="A153" i="81"/>
  <c r="A228" i="81"/>
  <c r="A372" i="81"/>
  <c r="A230" i="81"/>
  <c r="A219" i="81"/>
  <c r="A306" i="81"/>
  <c r="A131" i="81"/>
  <c r="A237" i="81"/>
  <c r="A231" i="81"/>
  <c r="A292" i="81"/>
  <c r="A310" i="81"/>
  <c r="A270" i="81"/>
  <c r="A369" i="81"/>
  <c r="A123" i="81"/>
  <c r="A287" i="81"/>
  <c r="A102" i="81"/>
  <c r="A134" i="81"/>
  <c r="A346" i="81"/>
  <c r="A245" i="81"/>
  <c r="A107" i="81"/>
  <c r="A362" i="81"/>
  <c r="A136" i="81"/>
  <c r="A269" i="81"/>
  <c r="A212" i="81"/>
  <c r="A278" i="81"/>
  <c r="A151" i="81"/>
  <c r="A273" i="81"/>
  <c r="A355" i="81"/>
  <c r="K438" i="79"/>
  <c r="K557" i="79"/>
  <c r="K541" i="79"/>
  <c r="K434" i="79"/>
  <c r="K431" i="79"/>
  <c r="K433" i="79"/>
  <c r="K682" i="79"/>
  <c r="K621" i="79"/>
  <c r="K646" i="79"/>
  <c r="K539" i="79"/>
  <c r="K521" i="79"/>
  <c r="C95" i="79"/>
  <c r="K351" i="79" s="1"/>
  <c r="K451" i="79"/>
  <c r="K668" i="79"/>
  <c r="K436" i="79"/>
  <c r="K604" i="79"/>
  <c r="K656" i="79"/>
  <c r="K650" i="79"/>
  <c r="K493" i="79"/>
  <c r="K544" i="79"/>
  <c r="K509" i="79"/>
  <c r="K428" i="79"/>
  <c r="K602" i="79"/>
  <c r="K523" i="79"/>
  <c r="K534" i="79"/>
  <c r="K609" i="79"/>
  <c r="K595" i="79"/>
  <c r="K545" i="79"/>
  <c r="K455" i="79"/>
  <c r="K508" i="79"/>
  <c r="K444" i="79"/>
  <c r="K478" i="79"/>
  <c r="K429" i="79"/>
  <c r="K633" i="79"/>
  <c r="K568" i="79"/>
  <c r="K553" i="79"/>
  <c r="K571" i="79"/>
  <c r="K452" i="79"/>
  <c r="K427" i="79"/>
  <c r="K475" i="79"/>
  <c r="K499" i="79"/>
  <c r="K458" i="79"/>
  <c r="K531" i="79"/>
  <c r="K583" i="79"/>
  <c r="K565" i="79"/>
  <c r="K589" i="79"/>
  <c r="K519" i="79"/>
  <c r="K533" i="79"/>
  <c r="K425" i="79"/>
  <c r="K522" i="79"/>
  <c r="K672" i="79"/>
  <c r="K418" i="79"/>
  <c r="K424" i="79"/>
  <c r="K579" i="79"/>
  <c r="K492" i="79"/>
  <c r="K513" i="79"/>
  <c r="K542" i="79"/>
  <c r="K500" i="79"/>
  <c r="K575" i="79"/>
  <c r="K566" i="79"/>
  <c r="K681" i="79"/>
  <c r="K596" i="79"/>
  <c r="K532" i="79"/>
  <c r="K459" i="79"/>
  <c r="K468" i="79"/>
  <c r="K474" i="79"/>
  <c r="K612" i="79"/>
  <c r="K543" i="79"/>
  <c r="K586" i="79"/>
  <c r="K447" i="79"/>
  <c r="K472" i="79"/>
  <c r="K473" i="79"/>
  <c r="K446" i="79"/>
  <c r="K525" i="79"/>
  <c r="K486" i="79"/>
  <c r="K435" i="79"/>
  <c r="K614" i="79"/>
  <c r="K490" i="79"/>
  <c r="K640" i="79"/>
  <c r="K636" i="79"/>
  <c r="K608" i="79"/>
  <c r="K645" i="79"/>
  <c r="K555" i="79"/>
  <c r="K496" i="79"/>
  <c r="K445" i="79"/>
  <c r="K443" i="79"/>
  <c r="K512" i="79"/>
  <c r="K554" i="79"/>
  <c r="K498" i="79"/>
  <c r="K483" i="79"/>
  <c r="K480" i="79"/>
  <c r="K514" i="79"/>
  <c r="K688" i="79"/>
  <c r="K660" i="79"/>
  <c r="K620" i="79"/>
  <c r="K632" i="79"/>
  <c r="K634" i="79"/>
  <c r="K460" i="79"/>
  <c r="K592" i="79"/>
  <c r="K511" i="79"/>
  <c r="K516" i="79"/>
  <c r="K558" i="79"/>
  <c r="K615" i="79"/>
  <c r="K684" i="79"/>
  <c r="K692" i="79"/>
  <c r="K627" i="79"/>
  <c r="K450" i="79"/>
  <c r="K432" i="79"/>
  <c r="K439" i="79"/>
  <c r="K587" i="79"/>
  <c r="K563" i="79"/>
  <c r="K528" i="79"/>
  <c r="K654" i="79"/>
  <c r="K663" i="79"/>
  <c r="K599" i="79"/>
  <c r="K643" i="79"/>
  <c r="K626" i="79"/>
  <c r="K530" i="79"/>
  <c r="K551" i="79"/>
  <c r="K690" i="79"/>
  <c r="K601" i="79"/>
  <c r="K659" i="79"/>
  <c r="K655" i="79"/>
  <c r="K577" i="79"/>
  <c r="K547" i="79"/>
  <c r="K693" i="79"/>
  <c r="K437" i="79"/>
  <c r="K464" i="79"/>
  <c r="K550" i="79"/>
  <c r="K536" i="79"/>
  <c r="K487" i="79"/>
  <c r="K449" i="79"/>
  <c r="K674" i="79"/>
  <c r="K698" i="79"/>
  <c r="K581" i="79"/>
  <c r="K637" i="79"/>
  <c r="K671" i="79"/>
  <c r="K667" i="79"/>
  <c r="K457" i="79"/>
  <c r="K479" i="79"/>
  <c r="K593" i="79"/>
  <c r="K661" i="79"/>
  <c r="K695" i="79"/>
  <c r="K503" i="79"/>
  <c r="K617" i="79"/>
  <c r="K552" i="79"/>
  <c r="K658" i="79"/>
  <c r="K524" i="79"/>
  <c r="K441" i="79"/>
  <c r="K590" i="79"/>
  <c r="K448" i="79"/>
  <c r="K505" i="79"/>
  <c r="K638" i="79"/>
  <c r="K677" i="79"/>
  <c r="K576" i="79"/>
  <c r="K561" i="79"/>
  <c r="K687" i="79"/>
  <c r="K495" i="79"/>
  <c r="K559" i="79"/>
  <c r="K610" i="79"/>
  <c r="K471" i="79"/>
  <c r="K461" i="79"/>
  <c r="K507" i="79"/>
  <c r="K426" i="79"/>
  <c r="K489" i="79"/>
  <c r="K686" i="79"/>
  <c r="K574" i="79"/>
  <c r="K548" i="79"/>
  <c r="K454" i="79"/>
  <c r="K701" i="79"/>
  <c r="K600" i="79"/>
  <c r="K573" i="79"/>
  <c r="K694" i="79"/>
  <c r="K704" i="79"/>
  <c r="K421" i="79"/>
  <c r="K419" i="79"/>
  <c r="E17" i="79"/>
  <c r="K470" i="79"/>
  <c r="K501" i="79"/>
  <c r="K578" i="79"/>
  <c r="K485" i="79"/>
  <c r="K494" i="79"/>
  <c r="K504" i="79"/>
  <c r="K502" i="79"/>
  <c r="K629" i="79"/>
  <c r="K699" i="79"/>
  <c r="K648" i="79"/>
  <c r="K670" i="79"/>
  <c r="K619" i="79"/>
  <c r="K664" i="79"/>
  <c r="K465" i="79"/>
  <c r="K613" i="79"/>
  <c r="K430" i="79"/>
  <c r="K622" i="79"/>
  <c r="K527" i="79"/>
  <c r="K469" i="79"/>
  <c r="K584" i="79"/>
  <c r="K537" i="79"/>
  <c r="K630" i="79"/>
  <c r="K556" i="79"/>
  <c r="K484" i="79"/>
  <c r="K440" i="79"/>
  <c r="K607" i="79"/>
  <c r="K456" i="79"/>
  <c r="K625" i="79"/>
  <c r="K641" i="79"/>
  <c r="K463" i="79"/>
  <c r="K606" i="79"/>
  <c r="K580" i="79"/>
  <c r="K705" i="79"/>
  <c r="K506" i="79"/>
  <c r="K467" i="79"/>
  <c r="K538" i="79"/>
  <c r="K591" i="79"/>
  <c r="K517" i="79"/>
  <c r="K616" i="79"/>
  <c r="K535" i="79"/>
  <c r="K497" i="79"/>
  <c r="K700" i="79"/>
  <c r="K462" i="79"/>
  <c r="K526" i="79"/>
  <c r="K702" i="79"/>
  <c r="K482" i="79"/>
  <c r="K611" i="79"/>
  <c r="K618" i="79"/>
  <c r="K628" i="79"/>
  <c r="K697" i="79"/>
  <c r="K696" i="79"/>
  <c r="K669" i="79"/>
  <c r="K679" i="79"/>
  <c r="K689" i="79"/>
  <c r="K585" i="79"/>
  <c r="K683" i="79"/>
  <c r="K540" i="79"/>
  <c r="K477" i="79"/>
  <c r="K560" i="79"/>
  <c r="K691" i="79"/>
  <c r="K680" i="79"/>
  <c r="K673" i="79"/>
  <c r="K570" i="79"/>
  <c r="K562" i="79"/>
  <c r="K546" i="79"/>
  <c r="K476" i="79"/>
  <c r="K520" i="79"/>
  <c r="K420" i="79"/>
  <c r="K442" i="79"/>
  <c r="K662" i="79"/>
  <c r="K510" i="79"/>
  <c r="K423" i="79"/>
  <c r="K529" i="79"/>
  <c r="K491" i="79"/>
  <c r="K678" i="79"/>
  <c r="K652" i="79"/>
  <c r="K564" i="79"/>
  <c r="K647" i="79"/>
  <c r="K572" i="79"/>
  <c r="K703" i="79"/>
  <c r="K567" i="79"/>
  <c r="K657" i="79"/>
  <c r="K666" i="79"/>
  <c r="K569" i="79"/>
  <c r="K635" i="79"/>
  <c r="K603" i="79"/>
  <c r="K422" i="79"/>
  <c r="K665" i="79"/>
  <c r="K515" i="79"/>
  <c r="K597" i="79"/>
  <c r="K518" i="79"/>
  <c r="K631" i="79"/>
  <c r="K582" i="79"/>
  <c r="K417" i="79"/>
  <c r="K644" i="79"/>
  <c r="K649" i="79"/>
  <c r="K466" i="79"/>
  <c r="K588" i="79"/>
  <c r="K676" i="79"/>
  <c r="K549" i="79"/>
  <c r="K605" i="79"/>
  <c r="K651" i="79"/>
  <c r="K624" i="79"/>
  <c r="K598" i="79"/>
  <c r="K685" i="79"/>
  <c r="K453" i="79"/>
  <c r="K488" i="79"/>
  <c r="K481" i="79"/>
  <c r="K675" i="79"/>
  <c r="K594" i="79"/>
  <c r="K623" i="79"/>
  <c r="K642" i="79"/>
  <c r="K653" i="79"/>
  <c r="K639" i="79"/>
  <c r="G33" i="79"/>
  <c r="F49" i="79" s="1"/>
  <c r="F50" i="79" s="1"/>
  <c r="C96" i="79"/>
  <c r="L292" i="79" s="1"/>
  <c r="N45" i="79"/>
  <c r="L704" i="79"/>
  <c r="L692" i="79"/>
  <c r="L680" i="79"/>
  <c r="L668" i="79"/>
  <c r="L656" i="79"/>
  <c r="L644" i="79"/>
  <c r="L632" i="79"/>
  <c r="L620" i="79"/>
  <c r="L608" i="79"/>
  <c r="L596" i="79"/>
  <c r="L584" i="79"/>
  <c r="L572" i="79"/>
  <c r="L560" i="79"/>
  <c r="L548" i="79"/>
  <c r="L705" i="79"/>
  <c r="L693" i="79"/>
  <c r="L681" i="79"/>
  <c r="L669" i="79"/>
  <c r="L657" i="79"/>
  <c r="L645" i="79"/>
  <c r="L633" i="79"/>
  <c r="L621" i="79"/>
  <c r="L609" i="79"/>
  <c r="L597" i="79"/>
  <c r="L585" i="79"/>
  <c r="L573" i="79"/>
  <c r="L561" i="79"/>
  <c r="L694" i="79"/>
  <c r="L682" i="79"/>
  <c r="L670" i="79"/>
  <c r="L658" i="79"/>
  <c r="L646" i="79"/>
  <c r="L634" i="79"/>
  <c r="L622" i="79"/>
  <c r="L610" i="79"/>
  <c r="L598" i="79"/>
  <c r="L586" i="79"/>
  <c r="L574" i="79"/>
  <c r="L562" i="79"/>
  <c r="L550" i="79"/>
  <c r="L538" i="79"/>
  <c r="L695" i="79"/>
  <c r="L683" i="79"/>
  <c r="L671" i="79"/>
  <c r="L659" i="79"/>
  <c r="L647" i="79"/>
  <c r="L635" i="79"/>
  <c r="L623" i="79"/>
  <c r="L611" i="79"/>
  <c r="L599" i="79"/>
  <c r="L587" i="79"/>
  <c r="L696" i="79"/>
  <c r="L684" i="79"/>
  <c r="L672" i="79"/>
  <c r="L660" i="79"/>
  <c r="L648" i="79"/>
  <c r="L636" i="79"/>
  <c r="L624" i="79"/>
  <c r="L612" i="79"/>
  <c r="L600" i="79"/>
  <c r="L697" i="79"/>
  <c r="L685" i="79"/>
  <c r="L673" i="79"/>
  <c r="L661" i="79"/>
  <c r="L649" i="79"/>
  <c r="L637" i="79"/>
  <c r="L625" i="79"/>
  <c r="L613" i="79"/>
  <c r="L601" i="79"/>
  <c r="L589" i="79"/>
  <c r="L577" i="79"/>
  <c r="L565" i="79"/>
  <c r="L553" i="79"/>
  <c r="L541" i="79"/>
  <c r="L698" i="79"/>
  <c r="L686" i="79"/>
  <c r="L674" i="79"/>
  <c r="L662" i="79"/>
  <c r="L650" i="79"/>
  <c r="L638" i="79"/>
  <c r="L626" i="79"/>
  <c r="L614" i="79"/>
  <c r="L602" i="79"/>
  <c r="L700" i="79"/>
  <c r="L688" i="79"/>
  <c r="L676" i="79"/>
  <c r="L664" i="79"/>
  <c r="L652" i="79"/>
  <c r="L640" i="79"/>
  <c r="L628" i="79"/>
  <c r="L616" i="79"/>
  <c r="L604" i="79"/>
  <c r="L592" i="79"/>
  <c r="L580" i="79"/>
  <c r="L568" i="79"/>
  <c r="L556" i="79"/>
  <c r="L544" i="79"/>
  <c r="L701" i="79"/>
  <c r="L689" i="79"/>
  <c r="L677" i="79"/>
  <c r="L665" i="79"/>
  <c r="L653" i="79"/>
  <c r="L641" i="79"/>
  <c r="L629" i="79"/>
  <c r="L617" i="79"/>
  <c r="L605" i="79"/>
  <c r="L593" i="79"/>
  <c r="L702" i="79"/>
  <c r="L690" i="79"/>
  <c r="L678" i="79"/>
  <c r="L666" i="79"/>
  <c r="L654" i="79"/>
  <c r="L642" i="79"/>
  <c r="L630" i="79"/>
  <c r="L618" i="79"/>
  <c r="L606" i="79"/>
  <c r="L594" i="79"/>
  <c r="L582" i="79"/>
  <c r="L570" i="79"/>
  <c r="L558" i="79"/>
  <c r="L546" i="79"/>
  <c r="L703" i="79"/>
  <c r="L691" i="79"/>
  <c r="L679" i="79"/>
  <c r="L667" i="79"/>
  <c r="L655" i="79"/>
  <c r="L643" i="79"/>
  <c r="L631" i="79"/>
  <c r="L619" i="79"/>
  <c r="L607" i="79"/>
  <c r="L595" i="79"/>
  <c r="L583" i="79"/>
  <c r="L571" i="79"/>
  <c r="L559" i="79"/>
  <c r="L651" i="79"/>
  <c r="L588" i="79"/>
  <c r="L579" i="79"/>
  <c r="L537" i="79"/>
  <c r="L527" i="79"/>
  <c r="L515" i="79"/>
  <c r="L503" i="79"/>
  <c r="L491" i="79"/>
  <c r="L479" i="79"/>
  <c r="L467" i="79"/>
  <c r="L455" i="79"/>
  <c r="L591" i="79"/>
  <c r="L551" i="79"/>
  <c r="L528" i="79"/>
  <c r="L516" i="79"/>
  <c r="L504" i="79"/>
  <c r="L492" i="79"/>
  <c r="L480" i="79"/>
  <c r="L627" i="79"/>
  <c r="L576" i="79"/>
  <c r="L566" i="79"/>
  <c r="L555" i="79"/>
  <c r="L529" i="79"/>
  <c r="L517" i="79"/>
  <c r="L505" i="79"/>
  <c r="L493" i="79"/>
  <c r="L481" i="79"/>
  <c r="L687" i="79"/>
  <c r="L569" i="79"/>
  <c r="L545" i="79"/>
  <c r="L530" i="79"/>
  <c r="L518" i="79"/>
  <c r="L506" i="79"/>
  <c r="L494" i="79"/>
  <c r="L482" i="79"/>
  <c r="L470" i="79"/>
  <c r="L458" i="79"/>
  <c r="L446" i="79"/>
  <c r="L434" i="79"/>
  <c r="L422" i="79"/>
  <c r="L603" i="79"/>
  <c r="L563" i="79"/>
  <c r="L552" i="79"/>
  <c r="L542" i="79"/>
  <c r="L531" i="79"/>
  <c r="L519" i="79"/>
  <c r="L507" i="79"/>
  <c r="L495" i="79"/>
  <c r="L483" i="79"/>
  <c r="L663" i="79"/>
  <c r="L532" i="79"/>
  <c r="L520" i="79"/>
  <c r="L508" i="79"/>
  <c r="L496" i="79"/>
  <c r="L484" i="79"/>
  <c r="L472" i="79"/>
  <c r="L460" i="79"/>
  <c r="L448" i="79"/>
  <c r="L436" i="79"/>
  <c r="L424" i="79"/>
  <c r="L567" i="79"/>
  <c r="L549" i="79"/>
  <c r="L533" i="79"/>
  <c r="L521" i="79"/>
  <c r="L509" i="79"/>
  <c r="L497" i="79"/>
  <c r="L485" i="79"/>
  <c r="L473" i="79"/>
  <c r="L461" i="79"/>
  <c r="L449" i="79"/>
  <c r="L437" i="79"/>
  <c r="L425" i="79"/>
  <c r="L639" i="79"/>
  <c r="L539" i="79"/>
  <c r="L534" i="79"/>
  <c r="L522" i="79"/>
  <c r="L510" i="79"/>
  <c r="L498" i="79"/>
  <c r="L486" i="79"/>
  <c r="L474" i="79"/>
  <c r="L462" i="79"/>
  <c r="L450" i="79"/>
  <c r="L699" i="79"/>
  <c r="L590" i="79"/>
  <c r="L578" i="79"/>
  <c r="L564" i="79"/>
  <c r="L543" i="79"/>
  <c r="L535" i="79"/>
  <c r="L523" i="79"/>
  <c r="L511" i="79"/>
  <c r="L499" i="79"/>
  <c r="L487" i="79"/>
  <c r="L475" i="79"/>
  <c r="L615" i="79"/>
  <c r="L581" i="79"/>
  <c r="L536" i="79"/>
  <c r="L524" i="79"/>
  <c r="L512" i="79"/>
  <c r="L500" i="79"/>
  <c r="L488" i="79"/>
  <c r="L476" i="79"/>
  <c r="L464" i="79"/>
  <c r="L452" i="79"/>
  <c r="L440" i="79"/>
  <c r="L428" i="79"/>
  <c r="L547" i="79"/>
  <c r="L526" i="79"/>
  <c r="L514" i="79"/>
  <c r="L502" i="79"/>
  <c r="L490" i="79"/>
  <c r="L478" i="79"/>
  <c r="L466" i="79"/>
  <c r="L454" i="79"/>
  <c r="L442" i="79"/>
  <c r="L430" i="79"/>
  <c r="L418" i="79"/>
  <c r="L675" i="79"/>
  <c r="L554" i="79"/>
  <c r="L453" i="79"/>
  <c r="L435" i="79"/>
  <c r="L459" i="79"/>
  <c r="L432" i="79"/>
  <c r="L525" i="79"/>
  <c r="L451" i="79"/>
  <c r="L540" i="79"/>
  <c r="L501" i="79"/>
  <c r="L457" i="79"/>
  <c r="L443" i="79"/>
  <c r="L439" i="79"/>
  <c r="L429" i="79"/>
  <c r="L419" i="79"/>
  <c r="L468" i="79"/>
  <c r="L433" i="79"/>
  <c r="L426" i="79"/>
  <c r="L477" i="79"/>
  <c r="L465" i="79"/>
  <c r="L423" i="79"/>
  <c r="L575" i="79"/>
  <c r="L471" i="79"/>
  <c r="L447" i="79"/>
  <c r="L444" i="79"/>
  <c r="L420" i="79"/>
  <c r="L557" i="79"/>
  <c r="L463" i="79"/>
  <c r="L513" i="79"/>
  <c r="L489" i="79"/>
  <c r="L456" i="79"/>
  <c r="L445" i="79"/>
  <c r="L438" i="79"/>
  <c r="L421" i="79"/>
  <c r="L431" i="79"/>
  <c r="L469" i="79"/>
  <c r="L417" i="79"/>
  <c r="L441" i="79"/>
  <c r="L427" i="79"/>
  <c r="M451" i="79" l="1"/>
  <c r="M468" i="79"/>
  <c r="M431" i="79"/>
  <c r="M499" i="79"/>
  <c r="M508" i="79"/>
  <c r="M438" i="79"/>
  <c r="A448" i="82"/>
  <c r="A568" i="82"/>
  <c r="A447" i="82"/>
  <c r="A705" i="82"/>
  <c r="A623" i="82"/>
  <c r="A426" i="82"/>
  <c r="A485" i="82"/>
  <c r="A428" i="82"/>
  <c r="A662" i="82"/>
  <c r="A531" i="82"/>
  <c r="A703" i="82"/>
  <c r="A669" i="82"/>
  <c r="A536" i="82"/>
  <c r="A424" i="82"/>
  <c r="A580" i="82"/>
  <c r="A478" i="82"/>
  <c r="A469" i="82"/>
  <c r="A576" i="82"/>
  <c r="A697" i="82"/>
  <c r="A618" i="82"/>
  <c r="A700" i="82"/>
  <c r="A644" i="82"/>
  <c r="A546" i="82"/>
  <c r="A602" i="82"/>
  <c r="A611" i="82"/>
  <c r="A619" i="82"/>
  <c r="A537" i="82"/>
  <c r="A521" i="82"/>
  <c r="A555" i="82"/>
  <c r="A665" i="82"/>
  <c r="A674" i="82"/>
  <c r="A559" i="82"/>
  <c r="A600" i="82"/>
  <c r="A499" i="82"/>
  <c r="A434" i="82"/>
  <c r="A605" i="82"/>
  <c r="A597" i="82"/>
  <c r="A617" i="82"/>
  <c r="A680" i="82"/>
  <c r="A693" i="82"/>
  <c r="A668" i="82"/>
  <c r="A533" i="82"/>
  <c r="A613" i="82"/>
  <c r="A554" i="82"/>
  <c r="A666" i="82"/>
  <c r="A590" i="82"/>
  <c r="A503" i="82"/>
  <c r="A454" i="82"/>
  <c r="A510" i="82"/>
  <c r="A504" i="82"/>
  <c r="A585" i="82"/>
  <c r="A676" i="82"/>
  <c r="A584" i="82"/>
  <c r="A508" i="82"/>
  <c r="A664" i="82"/>
  <c r="A647" i="82"/>
  <c r="A550" i="82"/>
  <c r="A629" i="82"/>
  <c r="A545" i="82"/>
  <c r="A534" i="82"/>
  <c r="A670" i="82"/>
  <c r="A439" i="82"/>
  <c r="A582" i="82"/>
  <c r="A570" i="82"/>
  <c r="A575" i="82"/>
  <c r="A523" i="82"/>
  <c r="A682" i="82"/>
  <c r="A626" i="82"/>
  <c r="A438" i="82"/>
  <c r="A695" i="82"/>
  <c r="A612" i="82"/>
  <c r="A654" i="82"/>
  <c r="A443" i="82"/>
  <c r="A489" i="82"/>
  <c r="A475" i="82"/>
  <c r="A573" i="82"/>
  <c r="A687" i="82"/>
  <c r="A681" i="82"/>
  <c r="A688" i="82"/>
  <c r="A578" i="82"/>
  <c r="A660" i="82"/>
  <c r="A490" i="82"/>
  <c r="A495" i="82"/>
  <c r="A476" i="82"/>
  <c r="A698" i="82"/>
  <c r="A560" i="82"/>
  <c r="A686" i="82"/>
  <c r="A621" i="82"/>
  <c r="A540" i="82"/>
  <c r="A658" i="82"/>
  <c r="A640" i="82"/>
  <c r="A516" i="82"/>
  <c r="A544" i="82"/>
  <c r="A653" i="82"/>
  <c r="A532" i="82"/>
  <c r="A636" i="82"/>
  <c r="A552" i="82"/>
  <c r="A458" i="82"/>
  <c r="A587" i="82"/>
  <c r="A526" i="82"/>
  <c r="A699" i="82"/>
  <c r="A650" i="82"/>
  <c r="A561" i="82"/>
  <c r="A596" i="82"/>
  <c r="A445" i="82"/>
  <c r="A683" i="82"/>
  <c r="A512" i="82"/>
  <c r="A507" i="82"/>
  <c r="A452" i="82"/>
  <c r="A606" i="82"/>
  <c r="A583" i="82"/>
  <c r="A547" i="82"/>
  <c r="A599" i="82"/>
  <c r="A465" i="82"/>
  <c r="A529" i="82"/>
  <c r="A460" i="82"/>
  <c r="A610" i="82"/>
  <c r="A589" i="82"/>
  <c r="A569" i="82"/>
  <c r="A440" i="82"/>
  <c r="A517" i="82"/>
  <c r="A553" i="82"/>
  <c r="A450" i="82"/>
  <c r="A456" i="82"/>
  <c r="A707" i="82"/>
  <c r="A541" i="82"/>
  <c r="A638" i="82"/>
  <c r="A667" i="82"/>
  <c r="A579" i="82"/>
  <c r="A661" i="82"/>
  <c r="A651" i="82"/>
  <c r="A441" i="82"/>
  <c r="A502" i="82"/>
  <c r="A702" i="82"/>
  <c r="A493" i="82"/>
  <c r="A446" i="82"/>
  <c r="A572" i="82"/>
  <c r="A614" i="82"/>
  <c r="A480" i="82"/>
  <c r="A678" i="82"/>
  <c r="A453" i="82"/>
  <c r="A648" i="82"/>
  <c r="A431" i="82"/>
  <c r="A525" i="82"/>
  <c r="A692" i="82"/>
  <c r="A542" i="82"/>
  <c r="A543" i="82"/>
  <c r="A420" i="82"/>
  <c r="A642" i="82"/>
  <c r="A684" i="82"/>
  <c r="A659" i="82"/>
  <c r="A601" i="82"/>
  <c r="A581" i="82"/>
  <c r="A645" i="82"/>
  <c r="A486" i="82"/>
  <c r="A530" i="82"/>
  <c r="A615" i="82"/>
  <c r="A522" i="82"/>
  <c r="A616" i="82"/>
  <c r="A421" i="82"/>
  <c r="A558" i="82"/>
  <c r="A538" i="82"/>
  <c r="A466" i="82"/>
  <c r="A652" i="82"/>
  <c r="A633" i="82"/>
  <c r="A646" i="82"/>
  <c r="A630" i="82"/>
  <c r="A641" i="82"/>
  <c r="A571" i="82"/>
  <c r="A607" i="82"/>
  <c r="A673" i="82"/>
  <c r="A557" i="82"/>
  <c r="A497" i="82"/>
  <c r="A603" i="82"/>
  <c r="A672" i="82"/>
  <c r="A539" i="82"/>
  <c r="A484" i="82"/>
  <c r="A624" i="82"/>
  <c r="A436" i="82"/>
  <c r="A467" i="82"/>
  <c r="A595" i="82"/>
  <c r="A429" i="82"/>
  <c r="A492" i="82"/>
  <c r="A586" i="82"/>
  <c r="A483" i="82"/>
  <c r="A509" i="82"/>
  <c r="A622" i="82"/>
  <c r="A562" i="82"/>
  <c r="A593" i="82"/>
  <c r="A442" i="82"/>
  <c r="A591" i="82"/>
  <c r="A427" i="82"/>
  <c r="A491" i="82"/>
  <c r="A494" i="82"/>
  <c r="A519" i="82"/>
  <c r="A528" i="82"/>
  <c r="A425" i="82"/>
  <c r="A496" i="82"/>
  <c r="A634" i="82"/>
  <c r="A479" i="82"/>
  <c r="A501" i="82"/>
  <c r="A472" i="82"/>
  <c r="A608" i="82"/>
  <c r="A549" i="82"/>
  <c r="A694" i="82"/>
  <c r="A628" i="82"/>
  <c r="A520" i="82"/>
  <c r="A500" i="82"/>
  <c r="A455" i="82"/>
  <c r="A498" i="82"/>
  <c r="A527" i="82"/>
  <c r="A566" i="82"/>
  <c r="A518" i="82"/>
  <c r="A432" i="82"/>
  <c r="A422" i="82"/>
  <c r="A511" i="82"/>
  <c r="A663" i="82"/>
  <c r="A513" i="82"/>
  <c r="A471" i="82"/>
  <c r="A690" i="82"/>
  <c r="A604" i="82"/>
  <c r="A685" i="82"/>
  <c r="A514" i="82"/>
  <c r="A577" i="82"/>
  <c r="A592" i="82"/>
  <c r="A691" i="82"/>
  <c r="A433" i="82"/>
  <c r="A481" i="82"/>
  <c r="A655" i="82"/>
  <c r="A449" i="82"/>
  <c r="A556" i="82"/>
  <c r="A696" i="82"/>
  <c r="A671" i="82"/>
  <c r="A459" i="82"/>
  <c r="A515" i="82"/>
  <c r="A643" i="82"/>
  <c r="A656" i="82"/>
  <c r="A704" i="82"/>
  <c r="A588" i="82"/>
  <c r="A689" i="82"/>
  <c r="A574" i="82"/>
  <c r="A677" i="82"/>
  <c r="A468" i="82"/>
  <c r="A423" i="82"/>
  <c r="A649" i="82"/>
  <c r="A565" i="82"/>
  <c r="A706" i="82"/>
  <c r="A488" i="82"/>
  <c r="A675" i="82"/>
  <c r="A564" i="82"/>
  <c r="A474" i="82"/>
  <c r="A464" i="82"/>
  <c r="A632" i="82"/>
  <c r="A639" i="82"/>
  <c r="A461" i="82"/>
  <c r="A637" i="82"/>
  <c r="A548" i="82"/>
  <c r="A482" i="82"/>
  <c r="A625" i="82"/>
  <c r="A462" i="82"/>
  <c r="A457" i="82"/>
  <c r="A535" i="82"/>
  <c r="A463" i="82"/>
  <c r="A594" i="82"/>
  <c r="A567" i="82"/>
  <c r="A430" i="82"/>
  <c r="A657" i="82"/>
  <c r="A627" i="82"/>
  <c r="A701" i="82"/>
  <c r="A679" i="82"/>
  <c r="A551" i="82"/>
  <c r="A477" i="82"/>
  <c r="A524" i="82"/>
  <c r="A505" i="82"/>
  <c r="A473" i="82"/>
  <c r="A631" i="82"/>
  <c r="A451" i="82"/>
  <c r="A635" i="82"/>
  <c r="A470" i="82"/>
  <c r="A620" i="82"/>
  <c r="A435" i="82"/>
  <c r="A437" i="82"/>
  <c r="A609" i="82"/>
  <c r="A487" i="82"/>
  <c r="A563" i="82"/>
  <c r="A598" i="82"/>
  <c r="A506" i="82"/>
  <c r="A444" i="82"/>
  <c r="C88" i="81"/>
  <c r="M52" i="81" s="1"/>
  <c r="C100" i="82"/>
  <c r="M64" i="82" s="1"/>
  <c r="D87" i="82"/>
  <c r="D86" i="82"/>
  <c r="C397" i="81"/>
  <c r="M67" i="81" s="1"/>
  <c r="M534" i="79"/>
  <c r="M444" i="79"/>
  <c r="M531" i="79"/>
  <c r="M432" i="79"/>
  <c r="M682" i="79"/>
  <c r="M621" i="79"/>
  <c r="M532" i="79"/>
  <c r="M434" i="79"/>
  <c r="M433" i="79"/>
  <c r="M458" i="79"/>
  <c r="M475" i="79"/>
  <c r="M471" i="79"/>
  <c r="M486" i="79"/>
  <c r="M696" i="79"/>
  <c r="M554" i="79"/>
  <c r="M519" i="79"/>
  <c r="M572" i="79"/>
  <c r="M469" i="79"/>
  <c r="M447" i="79"/>
  <c r="M518" i="79"/>
  <c r="M624" i="79"/>
  <c r="M530" i="79"/>
  <c r="M627" i="79"/>
  <c r="M646" i="79"/>
  <c r="M521" i="79"/>
  <c r="K114" i="79"/>
  <c r="K241" i="79"/>
  <c r="K279" i="79"/>
  <c r="K286" i="79"/>
  <c r="K340" i="79"/>
  <c r="K213" i="79"/>
  <c r="M478" i="79"/>
  <c r="M642" i="79"/>
  <c r="M665" i="79"/>
  <c r="M674" i="79"/>
  <c r="M681" i="79"/>
  <c r="M656" i="79"/>
  <c r="K126" i="79"/>
  <c r="K253" i="79"/>
  <c r="K248" i="79"/>
  <c r="K362" i="79"/>
  <c r="K303" i="79"/>
  <c r="M528" i="79"/>
  <c r="M677" i="79"/>
  <c r="M686" i="79"/>
  <c r="M661" i="79"/>
  <c r="K137" i="79"/>
  <c r="K180" i="79"/>
  <c r="K175" i="79"/>
  <c r="K360" i="79"/>
  <c r="K375" i="79"/>
  <c r="K148" i="79"/>
  <c r="K252" i="79"/>
  <c r="K247" i="79"/>
  <c r="K359" i="79"/>
  <c r="K170" i="79"/>
  <c r="M435" i="79"/>
  <c r="M424" i="79"/>
  <c r="M541" i="79"/>
  <c r="M573" i="79"/>
  <c r="K154" i="79"/>
  <c r="K264" i="79"/>
  <c r="K162" i="79"/>
  <c r="K346" i="79"/>
  <c r="M436" i="79"/>
  <c r="M455" i="79"/>
  <c r="K111" i="79"/>
  <c r="K299" i="79"/>
  <c r="K234" i="79"/>
  <c r="K333" i="79"/>
  <c r="K169" i="79"/>
  <c r="K144" i="79"/>
  <c r="K300" i="79"/>
  <c r="K215" i="79"/>
  <c r="K297" i="79"/>
  <c r="K284" i="79"/>
  <c r="M568" i="79"/>
  <c r="M602" i="79"/>
  <c r="K182" i="79"/>
  <c r="K131" i="79"/>
  <c r="K227" i="79"/>
  <c r="K197" i="79"/>
  <c r="K356" i="79"/>
  <c r="K341" i="79"/>
  <c r="K118" i="79"/>
  <c r="K146" i="79"/>
  <c r="K316" i="79"/>
  <c r="K269" i="79"/>
  <c r="K307" i="79"/>
  <c r="K207" i="79"/>
  <c r="K141" i="79"/>
  <c r="K133" i="79"/>
  <c r="K250" i="79"/>
  <c r="K244" i="79"/>
  <c r="K379" i="79"/>
  <c r="K143" i="79"/>
  <c r="K145" i="79"/>
  <c r="K385" i="79"/>
  <c r="K306" i="79"/>
  <c r="K366" i="79"/>
  <c r="M545" i="79"/>
  <c r="M604" i="79"/>
  <c r="M540" i="79"/>
  <c r="M476" i="79"/>
  <c r="M492" i="79"/>
  <c r="M527" i="79"/>
  <c r="M522" i="79"/>
  <c r="M490" i="79"/>
  <c r="M512" i="79"/>
  <c r="M539" i="79"/>
  <c r="M663" i="79"/>
  <c r="M493" i="79"/>
  <c r="M668" i="79"/>
  <c r="M639" i="79"/>
  <c r="M567" i="79"/>
  <c r="M483" i="79"/>
  <c r="M557" i="79"/>
  <c r="M418" i="79"/>
  <c r="M474" i="79"/>
  <c r="M582" i="79"/>
  <c r="M654" i="79"/>
  <c r="M694" i="79"/>
  <c r="K206" i="79"/>
  <c r="K155" i="79"/>
  <c r="K125" i="79"/>
  <c r="K112" i="79"/>
  <c r="K134" i="79"/>
  <c r="K157" i="79"/>
  <c r="K168" i="79"/>
  <c r="K290" i="79"/>
  <c r="K313" i="79"/>
  <c r="K337" i="79"/>
  <c r="K271" i="79"/>
  <c r="K163" i="79"/>
  <c r="K373" i="79"/>
  <c r="K293" i="79"/>
  <c r="K257" i="79"/>
  <c r="K301" i="79"/>
  <c r="K267" i="79"/>
  <c r="K348" i="79"/>
  <c r="K334" i="79"/>
  <c r="K272" i="79"/>
  <c r="K295" i="79"/>
  <c r="K354" i="79"/>
  <c r="K328" i="79"/>
  <c r="K363" i="79"/>
  <c r="K130" i="79"/>
  <c r="K254" i="79"/>
  <c r="K149" i="79"/>
  <c r="K123" i="79"/>
  <c r="K176" i="79"/>
  <c r="K181" i="79"/>
  <c r="K192" i="79"/>
  <c r="K305" i="79"/>
  <c r="K190" i="79"/>
  <c r="K153" i="79"/>
  <c r="K298" i="79"/>
  <c r="K187" i="79"/>
  <c r="K174" i="79"/>
  <c r="K302" i="79"/>
  <c r="K184" i="79"/>
  <c r="K361" i="79"/>
  <c r="K292" i="79"/>
  <c r="M292" i="79" s="1"/>
  <c r="K372" i="79"/>
  <c r="K358" i="79"/>
  <c r="K296" i="79"/>
  <c r="K319" i="79"/>
  <c r="K378" i="79"/>
  <c r="K352" i="79"/>
  <c r="K387" i="79"/>
  <c r="K142" i="79"/>
  <c r="K115" i="79"/>
  <c r="K158" i="79"/>
  <c r="K135" i="79"/>
  <c r="K119" i="79"/>
  <c r="K193" i="79"/>
  <c r="K204" i="79"/>
  <c r="K167" i="79"/>
  <c r="K202" i="79"/>
  <c r="K165" i="79"/>
  <c r="K304" i="79"/>
  <c r="K199" i="79"/>
  <c r="K186" i="79"/>
  <c r="K312" i="79"/>
  <c r="K196" i="79"/>
  <c r="K159" i="79"/>
  <c r="K314" i="79"/>
  <c r="K384" i="79"/>
  <c r="K370" i="79"/>
  <c r="K308" i="79"/>
  <c r="K331" i="79"/>
  <c r="K390" i="79"/>
  <c r="K364" i="79"/>
  <c r="K395" i="79"/>
  <c r="M441" i="79"/>
  <c r="M547" i="79"/>
  <c r="K108" i="79"/>
  <c r="K230" i="79"/>
  <c r="K127" i="79"/>
  <c r="K218" i="79"/>
  <c r="K147" i="79"/>
  <c r="K160" i="79"/>
  <c r="K205" i="79"/>
  <c r="K216" i="79"/>
  <c r="K179" i="79"/>
  <c r="K214" i="79"/>
  <c r="K177" i="79"/>
  <c r="K212" i="79"/>
  <c r="K211" i="79"/>
  <c r="K198" i="79"/>
  <c r="K394" i="79"/>
  <c r="K208" i="79"/>
  <c r="K171" i="79"/>
  <c r="K326" i="79"/>
  <c r="K323" i="79"/>
  <c r="K382" i="79"/>
  <c r="K320" i="79"/>
  <c r="K343" i="79"/>
  <c r="K396" i="79"/>
  <c r="K376" i="79"/>
  <c r="K393" i="79"/>
  <c r="K120" i="79"/>
  <c r="K117" i="79"/>
  <c r="K139" i="79"/>
  <c r="K124" i="79"/>
  <c r="K164" i="79"/>
  <c r="K109" i="79"/>
  <c r="K217" i="79"/>
  <c r="K228" i="79"/>
  <c r="K191" i="79"/>
  <c r="K226" i="79"/>
  <c r="K189" i="79"/>
  <c r="K224" i="79"/>
  <c r="K223" i="79"/>
  <c r="K210" i="79"/>
  <c r="K173" i="79"/>
  <c r="K220" i="79"/>
  <c r="K183" i="79"/>
  <c r="K338" i="79"/>
  <c r="K335" i="79"/>
  <c r="K309" i="79"/>
  <c r="K332" i="79"/>
  <c r="K355" i="79"/>
  <c r="K317" i="79"/>
  <c r="K388" i="79"/>
  <c r="K132" i="79"/>
  <c r="K129" i="79"/>
  <c r="K172" i="79"/>
  <c r="K136" i="79"/>
  <c r="K242" i="79"/>
  <c r="K121" i="79"/>
  <c r="K229" i="79"/>
  <c r="K240" i="79"/>
  <c r="K203" i="79"/>
  <c r="K238" i="79"/>
  <c r="K201" i="79"/>
  <c r="K236" i="79"/>
  <c r="K235" i="79"/>
  <c r="K222" i="79"/>
  <c r="K185" i="79"/>
  <c r="K232" i="79"/>
  <c r="K195" i="79"/>
  <c r="K350" i="79"/>
  <c r="K347" i="79"/>
  <c r="K321" i="79"/>
  <c r="K344" i="79"/>
  <c r="K367" i="79"/>
  <c r="K329" i="79"/>
  <c r="K291" i="79"/>
  <c r="K262" i="79"/>
  <c r="K225" i="79"/>
  <c r="K260" i="79"/>
  <c r="K259" i="79"/>
  <c r="K246" i="79"/>
  <c r="K209" i="79"/>
  <c r="K256" i="79"/>
  <c r="K219" i="79"/>
  <c r="K374" i="79"/>
  <c r="K371" i="79"/>
  <c r="K345" i="79"/>
  <c r="K368" i="79"/>
  <c r="K391" i="79"/>
  <c r="K353" i="79"/>
  <c r="K315" i="79"/>
  <c r="M650" i="79"/>
  <c r="K188" i="79"/>
  <c r="K116" i="79"/>
  <c r="K138" i="79"/>
  <c r="K161" i="79"/>
  <c r="K152" i="79"/>
  <c r="K166" i="79"/>
  <c r="K265" i="79"/>
  <c r="K273" i="79"/>
  <c r="K239" i="79"/>
  <c r="K280" i="79"/>
  <c r="K237" i="79"/>
  <c r="K278" i="79"/>
  <c r="K270" i="79"/>
  <c r="K258" i="79"/>
  <c r="K221" i="79"/>
  <c r="K268" i="79"/>
  <c r="K231" i="79"/>
  <c r="K386" i="79"/>
  <c r="K383" i="79"/>
  <c r="K357" i="79"/>
  <c r="K380" i="79"/>
  <c r="K318" i="79"/>
  <c r="K365" i="79"/>
  <c r="K327" i="79"/>
  <c r="K194" i="79"/>
  <c r="K128" i="79"/>
  <c r="K150" i="79"/>
  <c r="K274" i="79"/>
  <c r="K110" i="79"/>
  <c r="K178" i="79"/>
  <c r="K311" i="79"/>
  <c r="K281" i="79"/>
  <c r="K251" i="79"/>
  <c r="K289" i="79"/>
  <c r="K249" i="79"/>
  <c r="K288" i="79"/>
  <c r="K277" i="79"/>
  <c r="K276" i="79"/>
  <c r="K233" i="79"/>
  <c r="K275" i="79"/>
  <c r="K243" i="79"/>
  <c r="K324" i="79"/>
  <c r="K310" i="79"/>
  <c r="K369" i="79"/>
  <c r="K392" i="79"/>
  <c r="K330" i="79"/>
  <c r="K377" i="79"/>
  <c r="K339" i="79"/>
  <c r="M516" i="79"/>
  <c r="M579" i="79"/>
  <c r="K200" i="79"/>
  <c r="K140" i="79"/>
  <c r="K113" i="79"/>
  <c r="K156" i="79"/>
  <c r="K122" i="79"/>
  <c r="K266" i="79"/>
  <c r="K349" i="79"/>
  <c r="K285" i="79"/>
  <c r="K263" i="79"/>
  <c r="K294" i="79"/>
  <c r="K261" i="79"/>
  <c r="K151" i="79"/>
  <c r="K325" i="79"/>
  <c r="K287" i="79"/>
  <c r="K245" i="79"/>
  <c r="K282" i="79"/>
  <c r="K255" i="79"/>
  <c r="K336" i="79"/>
  <c r="K322" i="79"/>
  <c r="K381" i="79"/>
  <c r="K283" i="79"/>
  <c r="K342" i="79"/>
  <c r="K389" i="79"/>
  <c r="M439" i="79"/>
  <c r="M425" i="79"/>
  <c r="M571" i="79"/>
  <c r="M615" i="79"/>
  <c r="M448" i="79"/>
  <c r="M583" i="79"/>
  <c r="M473" i="79"/>
  <c r="M503" i="79"/>
  <c r="M422" i="79"/>
  <c r="M678" i="79"/>
  <c r="M420" i="79"/>
  <c r="M449" i="79"/>
  <c r="M558" i="79"/>
  <c r="M702" i="79"/>
  <c r="M623" i="79"/>
  <c r="M667" i="79"/>
  <c r="M693" i="79"/>
  <c r="M590" i="79"/>
  <c r="M553" i="79"/>
  <c r="M461" i="79"/>
  <c r="M592" i="79"/>
  <c r="M523" i="79"/>
  <c r="M630" i="79"/>
  <c r="M662" i="79"/>
  <c r="M705" i="79"/>
  <c r="M609" i="79"/>
  <c r="M584" i="79"/>
  <c r="L360" i="79"/>
  <c r="M429" i="79"/>
  <c r="M467" i="79"/>
  <c r="M556" i="79"/>
  <c r="M565" i="79"/>
  <c r="L133" i="79"/>
  <c r="L243" i="79"/>
  <c r="L144" i="79"/>
  <c r="L240" i="79"/>
  <c r="M484" i="79"/>
  <c r="M619" i="79"/>
  <c r="M626" i="79"/>
  <c r="M633" i="79"/>
  <c r="M608" i="79"/>
  <c r="L165" i="79"/>
  <c r="M423" i="79"/>
  <c r="M569" i="79"/>
  <c r="M683" i="79"/>
  <c r="L242" i="79"/>
  <c r="M653" i="79"/>
  <c r="M672" i="79"/>
  <c r="L229" i="79"/>
  <c r="M481" i="79"/>
  <c r="M649" i="79"/>
  <c r="M538" i="79"/>
  <c r="M489" i="79"/>
  <c r="M550" i="79"/>
  <c r="L256" i="79"/>
  <c r="L322" i="79"/>
  <c r="M494" i="79"/>
  <c r="M428" i="79"/>
  <c r="M595" i="79"/>
  <c r="M593" i="79"/>
  <c r="M542" i="79"/>
  <c r="M589" i="79"/>
  <c r="M454" i="79"/>
  <c r="M509" i="79"/>
  <c r="M625" i="79"/>
  <c r="M426" i="79"/>
  <c r="M564" i="79"/>
  <c r="M549" i="79"/>
  <c r="M446" i="79"/>
  <c r="M679" i="79"/>
  <c r="M652" i="79"/>
  <c r="L271" i="79"/>
  <c r="M562" i="79"/>
  <c r="L248" i="79"/>
  <c r="M514" i="79"/>
  <c r="M495" i="79"/>
  <c r="M701" i="79"/>
  <c r="M599" i="79"/>
  <c r="M427" i="79"/>
  <c r="M544" i="79"/>
  <c r="M443" i="79"/>
  <c r="M605" i="79"/>
  <c r="M622" i="79"/>
  <c r="M596" i="79"/>
  <c r="M457" i="79"/>
  <c r="M430" i="79"/>
  <c r="M452" i="79"/>
  <c r="M485" i="79"/>
  <c r="M552" i="79"/>
  <c r="M617" i="79"/>
  <c r="M601" i="79"/>
  <c r="M636" i="79"/>
  <c r="M659" i="79"/>
  <c r="M634" i="79"/>
  <c r="L246" i="79"/>
  <c r="M450" i="79"/>
  <c r="M555" i="79"/>
  <c r="L345" i="79"/>
  <c r="M594" i="79"/>
  <c r="M575" i="79"/>
  <c r="M603" i="79"/>
  <c r="M533" i="79"/>
  <c r="M588" i="79"/>
  <c r="M551" i="79"/>
  <c r="M673" i="79"/>
  <c r="M421" i="79"/>
  <c r="M464" i="79"/>
  <c r="M511" i="79"/>
  <c r="M497" i="79"/>
  <c r="M496" i="79"/>
  <c r="M480" i="79"/>
  <c r="M515" i="79"/>
  <c r="M613" i="79"/>
  <c r="M648" i="79"/>
  <c r="M510" i="79"/>
  <c r="M643" i="79"/>
  <c r="M618" i="79"/>
  <c r="M641" i="79"/>
  <c r="M616" i="79"/>
  <c r="M660" i="79"/>
  <c r="M658" i="79"/>
  <c r="M657" i="79"/>
  <c r="M632" i="79"/>
  <c r="M456" i="79"/>
  <c r="M477" i="79"/>
  <c r="M525" i="79"/>
  <c r="M500" i="79"/>
  <c r="M543" i="79"/>
  <c r="M640" i="79"/>
  <c r="M684" i="79"/>
  <c r="M513" i="79"/>
  <c r="M459" i="79"/>
  <c r="M502" i="79"/>
  <c r="M524" i="79"/>
  <c r="M578" i="79"/>
  <c r="M505" i="79"/>
  <c r="M651" i="79"/>
  <c r="M691" i="79"/>
  <c r="M666" i="79"/>
  <c r="M689" i="79"/>
  <c r="M664" i="79"/>
  <c r="M698" i="79"/>
  <c r="M587" i="79"/>
  <c r="M561" i="79"/>
  <c r="M680" i="79"/>
  <c r="M419" i="79"/>
  <c r="M453" i="79"/>
  <c r="M437" i="79"/>
  <c r="M507" i="79"/>
  <c r="M482" i="79"/>
  <c r="M546" i="79"/>
  <c r="M690" i="79"/>
  <c r="M417" i="79"/>
  <c r="M675" i="79"/>
  <c r="M462" i="79"/>
  <c r="M460" i="79"/>
  <c r="M506" i="79"/>
  <c r="M566" i="79"/>
  <c r="M479" i="79"/>
  <c r="M570" i="79"/>
  <c r="M577" i="79"/>
  <c r="M612" i="79"/>
  <c r="M635" i="79"/>
  <c r="M610" i="79"/>
  <c r="M526" i="79"/>
  <c r="M581" i="79"/>
  <c r="M699" i="79"/>
  <c r="M529" i="79"/>
  <c r="M688" i="79"/>
  <c r="M697" i="79"/>
  <c r="M611" i="79"/>
  <c r="M586" i="79"/>
  <c r="M585" i="79"/>
  <c r="M560" i="79"/>
  <c r="M704" i="79"/>
  <c r="L238" i="79"/>
  <c r="M700" i="79"/>
  <c r="M600" i="79"/>
  <c r="M598" i="79"/>
  <c r="M597" i="79"/>
  <c r="M440" i="79"/>
  <c r="M487" i="79"/>
  <c r="M472" i="79"/>
  <c r="M576" i="79"/>
  <c r="M491" i="79"/>
  <c r="M607" i="79"/>
  <c r="M580" i="79"/>
  <c r="M614" i="79"/>
  <c r="M647" i="79"/>
  <c r="L235" i="79"/>
  <c r="M501" i="79"/>
  <c r="M442" i="79"/>
  <c r="M498" i="79"/>
  <c r="M563" i="79"/>
  <c r="M631" i="79"/>
  <c r="M606" i="79"/>
  <c r="M629" i="79"/>
  <c r="M638" i="79"/>
  <c r="M671" i="79"/>
  <c r="M645" i="79"/>
  <c r="M620" i="79"/>
  <c r="L207" i="79"/>
  <c r="L245" i="79"/>
  <c r="M445" i="79"/>
  <c r="M465" i="79"/>
  <c r="M466" i="79"/>
  <c r="M488" i="79"/>
  <c r="M535" i="79"/>
  <c r="M520" i="79"/>
  <c r="M687" i="79"/>
  <c r="M504" i="79"/>
  <c r="M537" i="79"/>
  <c r="M655" i="79"/>
  <c r="M628" i="79"/>
  <c r="M637" i="79"/>
  <c r="M695" i="79"/>
  <c r="M670" i="79"/>
  <c r="M669" i="79"/>
  <c r="M644" i="79"/>
  <c r="L122" i="79"/>
  <c r="L363" i="79"/>
  <c r="M463" i="79"/>
  <c r="M536" i="79"/>
  <c r="M470" i="79"/>
  <c r="M517" i="79"/>
  <c r="M591" i="79"/>
  <c r="M559" i="79"/>
  <c r="M703" i="79"/>
  <c r="M574" i="79"/>
  <c r="M692" i="79"/>
  <c r="L239" i="79"/>
  <c r="L354" i="79"/>
  <c r="L121" i="79"/>
  <c r="L142" i="79"/>
  <c r="L162" i="79"/>
  <c r="L201" i="79"/>
  <c r="L108" i="79"/>
  <c r="L255" i="79"/>
  <c r="L230" i="79"/>
  <c r="L217" i="79"/>
  <c r="L228" i="79"/>
  <c r="L227" i="79"/>
  <c r="L226" i="79"/>
  <c r="L261" i="79"/>
  <c r="L236" i="79"/>
  <c r="L223" i="79"/>
  <c r="L234" i="79"/>
  <c r="L233" i="79"/>
  <c r="L244" i="79"/>
  <c r="L351" i="79"/>
  <c r="M351" i="79" s="1"/>
  <c r="L348" i="79"/>
  <c r="L310" i="79"/>
  <c r="L333" i="79"/>
  <c r="L368" i="79"/>
  <c r="L342" i="79"/>
  <c r="L304" i="79"/>
  <c r="L145" i="79"/>
  <c r="L286" i="79"/>
  <c r="L177" i="79"/>
  <c r="L116" i="79"/>
  <c r="L112" i="79"/>
  <c r="L134" i="79"/>
  <c r="L254" i="79"/>
  <c r="L241" i="79"/>
  <c r="L252" i="79"/>
  <c r="L251" i="79"/>
  <c r="L250" i="79"/>
  <c r="L279" i="79"/>
  <c r="L260" i="79"/>
  <c r="L247" i="79"/>
  <c r="L258" i="79"/>
  <c r="L257" i="79"/>
  <c r="L268" i="79"/>
  <c r="L375" i="79"/>
  <c r="L372" i="79"/>
  <c r="L334" i="79"/>
  <c r="L357" i="79"/>
  <c r="L392" i="79"/>
  <c r="L366" i="79"/>
  <c r="L328" i="79"/>
  <c r="L173" i="79"/>
  <c r="L117" i="79"/>
  <c r="L267" i="79"/>
  <c r="L114" i="79"/>
  <c r="L124" i="79"/>
  <c r="L146" i="79"/>
  <c r="L266" i="79"/>
  <c r="L253" i="79"/>
  <c r="L264" i="79"/>
  <c r="L263" i="79"/>
  <c r="L262" i="79"/>
  <c r="L298" i="79"/>
  <c r="L278" i="79"/>
  <c r="L259" i="79"/>
  <c r="L276" i="79"/>
  <c r="L269" i="79"/>
  <c r="L275" i="79"/>
  <c r="L387" i="79"/>
  <c r="L384" i="79"/>
  <c r="L346" i="79"/>
  <c r="L369" i="79"/>
  <c r="L319" i="79"/>
  <c r="L378" i="79"/>
  <c r="L340" i="79"/>
  <c r="L380" i="79"/>
  <c r="L314" i="79"/>
  <c r="L129" i="79"/>
  <c r="L219" i="79"/>
  <c r="L126" i="79"/>
  <c r="L136" i="79"/>
  <c r="L153" i="79"/>
  <c r="L274" i="79"/>
  <c r="L265" i="79"/>
  <c r="L281" i="79"/>
  <c r="L272" i="79"/>
  <c r="L280" i="79"/>
  <c r="L307" i="79"/>
  <c r="L283" i="79"/>
  <c r="L270" i="79"/>
  <c r="L287" i="79"/>
  <c r="L317" i="79"/>
  <c r="L282" i="79"/>
  <c r="L325" i="79"/>
  <c r="L311" i="79"/>
  <c r="L358" i="79"/>
  <c r="L381" i="79"/>
  <c r="L331" i="79"/>
  <c r="L390" i="79"/>
  <c r="L352" i="79"/>
  <c r="L316" i="79"/>
  <c r="L120" i="79"/>
  <c r="L141" i="79"/>
  <c r="L115" i="79"/>
  <c r="L138" i="79"/>
  <c r="L148" i="79"/>
  <c r="L171" i="79"/>
  <c r="L291" i="79"/>
  <c r="L326" i="79"/>
  <c r="L290" i="79"/>
  <c r="L313" i="79"/>
  <c r="L289" i="79"/>
  <c r="L152" i="79"/>
  <c r="L288" i="79"/>
  <c r="L277" i="79"/>
  <c r="L293" i="79"/>
  <c r="L160" i="79"/>
  <c r="L301" i="79"/>
  <c r="L337" i="79"/>
  <c r="L323" i="79"/>
  <c r="M323" i="79" s="1"/>
  <c r="L370" i="79"/>
  <c r="L284" i="79"/>
  <c r="L343" i="79"/>
  <c r="L329" i="79"/>
  <c r="L364" i="79"/>
  <c r="L119" i="79"/>
  <c r="L151" i="79"/>
  <c r="L127" i="79"/>
  <c r="L150" i="79"/>
  <c r="L161" i="79"/>
  <c r="L158" i="79"/>
  <c r="L295" i="79"/>
  <c r="M295" i="79" s="1"/>
  <c r="L374" i="79"/>
  <c r="L299" i="79"/>
  <c r="L154" i="79"/>
  <c r="L294" i="79"/>
  <c r="L164" i="79"/>
  <c r="L303" i="79"/>
  <c r="L350" i="79"/>
  <c r="L302" i="79"/>
  <c r="L172" i="79"/>
  <c r="M172" i="79" s="1"/>
  <c r="L306" i="79"/>
  <c r="L349" i="79"/>
  <c r="L335" i="79"/>
  <c r="L382" i="79"/>
  <c r="L296" i="79"/>
  <c r="L355" i="79"/>
  <c r="L341" i="79"/>
  <c r="L376" i="79"/>
  <c r="L131" i="79"/>
  <c r="L132" i="79"/>
  <c r="L139" i="79"/>
  <c r="L113" i="79"/>
  <c r="L111" i="79"/>
  <c r="L170" i="79"/>
  <c r="L300" i="79"/>
  <c r="L168" i="79"/>
  <c r="L305" i="79"/>
  <c r="L166" i="79"/>
  <c r="L362" i="79"/>
  <c r="L176" i="79"/>
  <c r="L163" i="79"/>
  <c r="L174" i="79"/>
  <c r="L312" i="79"/>
  <c r="L184" i="79"/>
  <c r="L338" i="79"/>
  <c r="L361" i="79"/>
  <c r="L347" i="79"/>
  <c r="L273" i="79"/>
  <c r="L308" i="79"/>
  <c r="L367" i="79"/>
  <c r="L353" i="79"/>
  <c r="L388" i="79"/>
  <c r="L143" i="79"/>
  <c r="L128" i="79"/>
  <c r="L167" i="79"/>
  <c r="L125" i="79"/>
  <c r="L123" i="79"/>
  <c r="L182" i="79"/>
  <c r="L169" i="79"/>
  <c r="M169" i="79" s="1"/>
  <c r="L180" i="79"/>
  <c r="L179" i="79"/>
  <c r="L178" i="79"/>
  <c r="L213" i="79"/>
  <c r="L188" i="79"/>
  <c r="L175" i="79"/>
  <c r="L186" i="79"/>
  <c r="L185" i="79"/>
  <c r="L196" i="79"/>
  <c r="L386" i="79"/>
  <c r="L373" i="79"/>
  <c r="L359" i="79"/>
  <c r="L285" i="79"/>
  <c r="L320" i="79"/>
  <c r="L379" i="79"/>
  <c r="L365" i="79"/>
  <c r="L395" i="79"/>
  <c r="L156" i="79"/>
  <c r="L140" i="79"/>
  <c r="L183" i="79"/>
  <c r="L137" i="79"/>
  <c r="L135" i="79"/>
  <c r="L194" i="79"/>
  <c r="M194" i="79" s="1"/>
  <c r="L181" i="79"/>
  <c r="L192" i="79"/>
  <c r="L191" i="79"/>
  <c r="L190" i="79"/>
  <c r="L225" i="79"/>
  <c r="L200" i="79"/>
  <c r="L187" i="79"/>
  <c r="L198" i="79"/>
  <c r="L197" i="79"/>
  <c r="L208" i="79"/>
  <c r="L315" i="79"/>
  <c r="L385" i="79"/>
  <c r="L371" i="79"/>
  <c r="L297" i="79"/>
  <c r="L332" i="79"/>
  <c r="L391" i="79"/>
  <c r="L377" i="79"/>
  <c r="L396" i="79"/>
  <c r="L110" i="79"/>
  <c r="L118" i="79"/>
  <c r="L155" i="79"/>
  <c r="L189" i="79"/>
  <c r="L149" i="79"/>
  <c r="L147" i="79"/>
  <c r="L206" i="79"/>
  <c r="L193" i="79"/>
  <c r="L204" i="79"/>
  <c r="L203" i="79"/>
  <c r="L202" i="79"/>
  <c r="L237" i="79"/>
  <c r="L212" i="79"/>
  <c r="L199" i="79"/>
  <c r="L210" i="79"/>
  <c r="L209" i="79"/>
  <c r="L220" i="79"/>
  <c r="L327" i="79"/>
  <c r="L324" i="79"/>
  <c r="L383" i="79"/>
  <c r="L309" i="79"/>
  <c r="L344" i="79"/>
  <c r="L318" i="79"/>
  <c r="L389" i="79"/>
  <c r="L394" i="79"/>
  <c r="L109" i="79"/>
  <c r="L130" i="79"/>
  <c r="L159" i="79"/>
  <c r="L195" i="79"/>
  <c r="L231" i="79"/>
  <c r="L157" i="79"/>
  <c r="L218" i="79"/>
  <c r="L205" i="79"/>
  <c r="L216" i="79"/>
  <c r="L215" i="79"/>
  <c r="L214" i="79"/>
  <c r="L249" i="79"/>
  <c r="L224" i="79"/>
  <c r="L211" i="79"/>
  <c r="L222" i="79"/>
  <c r="L221" i="79"/>
  <c r="L232" i="79"/>
  <c r="L339" i="79"/>
  <c r="L336" i="79"/>
  <c r="L393" i="79"/>
  <c r="L321" i="79"/>
  <c r="L356" i="79"/>
  <c r="L330" i="79"/>
  <c r="M676" i="79"/>
  <c r="M685" i="79"/>
  <c r="M548" i="79"/>
  <c r="F73" i="79"/>
  <c r="F74" i="79" s="1"/>
  <c r="I73" i="79"/>
  <c r="I74" i="79" s="1"/>
  <c r="H73" i="79"/>
  <c r="H74" i="79" s="1"/>
  <c r="E49" i="79"/>
  <c r="E50" i="79" s="1"/>
  <c r="E73" i="79"/>
  <c r="E74" i="79" s="1"/>
  <c r="G73" i="79"/>
  <c r="G74" i="79" s="1"/>
  <c r="M192" i="79" l="1"/>
  <c r="M168" i="79"/>
  <c r="C409" i="82"/>
  <c r="M79" i="82" s="1"/>
  <c r="M185" i="79"/>
  <c r="M139" i="79"/>
  <c r="M244" i="79"/>
  <c r="M296" i="79"/>
  <c r="M290" i="79"/>
  <c r="M382" i="79"/>
  <c r="M319" i="79"/>
  <c r="M209" i="79"/>
  <c r="M137" i="79"/>
  <c r="M109" i="79"/>
  <c r="M128" i="79"/>
  <c r="M350" i="79"/>
  <c r="M190" i="79"/>
  <c r="M379" i="79"/>
  <c r="M331" i="79"/>
  <c r="M333" i="79"/>
  <c r="M356" i="79"/>
  <c r="M202" i="79"/>
  <c r="M338" i="79"/>
  <c r="M301" i="79"/>
  <c r="M391" i="79"/>
  <c r="M227" i="79"/>
  <c r="M360" i="79"/>
  <c r="M374" i="79"/>
  <c r="M392" i="79"/>
  <c r="M126" i="79"/>
  <c r="M199" i="79"/>
  <c r="M114" i="79"/>
  <c r="M214" i="79"/>
  <c r="M152" i="79"/>
  <c r="M316" i="79"/>
  <c r="M259" i="79"/>
  <c r="M300" i="79"/>
  <c r="M322" i="79"/>
  <c r="M251" i="79"/>
  <c r="M276" i="79"/>
  <c r="M330" i="79"/>
  <c r="M388" i="79"/>
  <c r="M314" i="79"/>
  <c r="M117" i="79"/>
  <c r="M286" i="79"/>
  <c r="M362" i="79"/>
  <c r="M307" i="79"/>
  <c r="M336" i="79"/>
  <c r="M273" i="79"/>
  <c r="M291" i="79"/>
  <c r="M252" i="79"/>
  <c r="M149" i="79"/>
  <c r="M111" i="79"/>
  <c r="M141" i="79"/>
  <c r="M257" i="79"/>
  <c r="M162" i="79"/>
  <c r="M297" i="79"/>
  <c r="M253" i="79"/>
  <c r="M241" i="79"/>
  <c r="M306" i="79"/>
  <c r="M375" i="79"/>
  <c r="M303" i="79"/>
  <c r="M119" i="79"/>
  <c r="M288" i="79"/>
  <c r="M120" i="79"/>
  <c r="M234" i="79"/>
  <c r="M215" i="79"/>
  <c r="M318" i="79"/>
  <c r="M225" i="79"/>
  <c r="M213" i="79"/>
  <c r="M353" i="79"/>
  <c r="M294" i="79"/>
  <c r="M363" i="79"/>
  <c r="M332" i="79"/>
  <c r="M191" i="79"/>
  <c r="M250" i="79"/>
  <c r="M359" i="79"/>
  <c r="M264" i="79"/>
  <c r="M232" i="79"/>
  <c r="M327" i="79"/>
  <c r="M147" i="79"/>
  <c r="M385" i="79"/>
  <c r="M182" i="79"/>
  <c r="M361" i="79"/>
  <c r="M159" i="79"/>
  <c r="M146" i="79"/>
  <c r="M254" i="79"/>
  <c r="M329" i="79"/>
  <c r="M345" i="79"/>
  <c r="M248" i="79"/>
  <c r="M265" i="79"/>
  <c r="M133" i="79"/>
  <c r="M249" i="79"/>
  <c r="M131" i="79"/>
  <c r="M237" i="79"/>
  <c r="M377" i="79"/>
  <c r="M365" i="79"/>
  <c r="M283" i="79"/>
  <c r="M173" i="79"/>
  <c r="M260" i="79"/>
  <c r="M218" i="79"/>
  <c r="M193" i="79"/>
  <c r="M299" i="79"/>
  <c r="M239" i="79"/>
  <c r="M157" i="79"/>
  <c r="M181" i="79"/>
  <c r="M263" i="79"/>
  <c r="M165" i="79"/>
  <c r="M144" i="79"/>
  <c r="M170" i="79"/>
  <c r="M315" i="79"/>
  <c r="M208" i="79"/>
  <c r="M384" i="79"/>
  <c r="M372" i="79"/>
  <c r="M348" i="79"/>
  <c r="M240" i="79"/>
  <c r="M352" i="79"/>
  <c r="M335" i="79"/>
  <c r="M221" i="79"/>
  <c r="M116" i="79"/>
  <c r="M393" i="79"/>
  <c r="M205" i="79"/>
  <c r="M313" i="79"/>
  <c r="M280" i="79"/>
  <c r="M340" i="79"/>
  <c r="M279" i="79"/>
  <c r="M261" i="79"/>
  <c r="M347" i="79"/>
  <c r="M222" i="79"/>
  <c r="M266" i="79"/>
  <c r="M210" i="79"/>
  <c r="M155" i="79"/>
  <c r="M197" i="79"/>
  <c r="M183" i="79"/>
  <c r="M167" i="79"/>
  <c r="M312" i="79"/>
  <c r="M160" i="79"/>
  <c r="M136" i="79"/>
  <c r="M289" i="79"/>
  <c r="M236" i="79"/>
  <c r="M337" i="79"/>
  <c r="M311" i="79"/>
  <c r="M346" i="79"/>
  <c r="M310" i="79"/>
  <c r="M217" i="79"/>
  <c r="M229" i="79"/>
  <c r="M189" i="79"/>
  <c r="M148" i="79"/>
  <c r="M325" i="79"/>
  <c r="M153" i="79"/>
  <c r="M230" i="79"/>
  <c r="M150" i="79"/>
  <c r="M138" i="79"/>
  <c r="M255" i="79"/>
  <c r="M118" i="79"/>
  <c r="M198" i="79"/>
  <c r="M140" i="79"/>
  <c r="M132" i="79"/>
  <c r="M302" i="79"/>
  <c r="M293" i="79"/>
  <c r="M115" i="79"/>
  <c r="M317" i="79"/>
  <c r="M207" i="79"/>
  <c r="M212" i="79"/>
  <c r="M175" i="79"/>
  <c r="M143" i="79"/>
  <c r="M287" i="79"/>
  <c r="M219" i="79"/>
  <c r="M269" i="79"/>
  <c r="M233" i="79"/>
  <c r="M201" i="79"/>
  <c r="M321" i="79"/>
  <c r="M216" i="79"/>
  <c r="M200" i="79"/>
  <c r="M376" i="79"/>
  <c r="M364" i="79"/>
  <c r="M247" i="79"/>
  <c r="M223" i="79"/>
  <c r="M256" i="79"/>
  <c r="M341" i="79"/>
  <c r="M145" i="79"/>
  <c r="M154" i="79"/>
  <c r="M390" i="79"/>
  <c r="M298" i="79"/>
  <c r="M328" i="79"/>
  <c r="M304" i="79"/>
  <c r="M383" i="79"/>
  <c r="M180" i="79"/>
  <c r="M284" i="79"/>
  <c r="M378" i="79"/>
  <c r="M366" i="79"/>
  <c r="M354" i="79"/>
  <c r="M122" i="79"/>
  <c r="M339" i="79"/>
  <c r="M309" i="79"/>
  <c r="M204" i="79"/>
  <c r="M320" i="79"/>
  <c r="M179" i="79"/>
  <c r="M308" i="79"/>
  <c r="M305" i="79"/>
  <c r="M380" i="79"/>
  <c r="M278" i="79"/>
  <c r="M195" i="79"/>
  <c r="M324" i="79"/>
  <c r="M206" i="79"/>
  <c r="M371" i="79"/>
  <c r="M370" i="79"/>
  <c r="M326" i="79"/>
  <c r="M272" i="79"/>
  <c r="M262" i="79"/>
  <c r="M342" i="79"/>
  <c r="M226" i="79"/>
  <c r="M373" i="79"/>
  <c r="M211" i="79"/>
  <c r="M220" i="79"/>
  <c r="M135" i="79"/>
  <c r="M123" i="79"/>
  <c r="M349" i="79"/>
  <c r="M158" i="79"/>
  <c r="M171" i="79"/>
  <c r="M358" i="79"/>
  <c r="M228" i="79"/>
  <c r="M224" i="79"/>
  <c r="M196" i="79"/>
  <c r="M125" i="79"/>
  <c r="M184" i="79"/>
  <c r="M161" i="79"/>
  <c r="M274" i="79"/>
  <c r="M334" i="79"/>
  <c r="M271" i="79"/>
  <c r="M186" i="79"/>
  <c r="M174" i="79"/>
  <c r="M275" i="79"/>
  <c r="M124" i="79"/>
  <c r="M268" i="79"/>
  <c r="M112" i="79"/>
  <c r="M108" i="79"/>
  <c r="M235" i="79"/>
  <c r="M142" i="79"/>
  <c r="M113" i="79"/>
  <c r="M369" i="79"/>
  <c r="M357" i="79"/>
  <c r="M394" i="79"/>
  <c r="M110" i="79"/>
  <c r="M187" i="79"/>
  <c r="M156" i="79"/>
  <c r="M163" i="79"/>
  <c r="M127" i="79"/>
  <c r="M282" i="79"/>
  <c r="M387" i="79"/>
  <c r="M134" i="79"/>
  <c r="M245" i="79"/>
  <c r="M246" i="79"/>
  <c r="M389" i="79"/>
  <c r="M396" i="79"/>
  <c r="M395" i="79"/>
  <c r="M188" i="79"/>
  <c r="M176" i="79"/>
  <c r="M151" i="79"/>
  <c r="M277" i="79"/>
  <c r="M242" i="79"/>
  <c r="M243" i="79"/>
  <c r="M344" i="79"/>
  <c r="M203" i="79"/>
  <c r="M178" i="79"/>
  <c r="M367" i="79"/>
  <c r="M166" i="79"/>
  <c r="M164" i="79"/>
  <c r="M270" i="79"/>
  <c r="M129" i="79"/>
  <c r="M267" i="79"/>
  <c r="M258" i="79"/>
  <c r="M177" i="79"/>
  <c r="M238" i="79"/>
  <c r="M231" i="79"/>
  <c r="M285" i="79"/>
  <c r="M355" i="79"/>
  <c r="M343" i="79"/>
  <c r="M121" i="79"/>
  <c r="M130" i="79"/>
  <c r="M386" i="79"/>
  <c r="M381" i="79"/>
  <c r="M281" i="79"/>
  <c r="M368" i="79"/>
  <c r="D52" i="79"/>
  <c r="G52" i="79" s="1"/>
  <c r="G54" i="79" s="1"/>
  <c r="I54" i="79" s="1"/>
  <c r="C406" i="79"/>
  <c r="M76" i="79" s="1"/>
  <c r="D76" i="79"/>
  <c r="G76" i="79" s="1"/>
  <c r="C97" i="79" l="1"/>
  <c r="A170" i="79" s="1"/>
  <c r="A676" i="79"/>
  <c r="A558" i="79"/>
  <c r="K63" i="79"/>
  <c r="A548" i="79"/>
  <c r="A653" i="79"/>
  <c r="A503" i="79"/>
  <c r="A483" i="79"/>
  <c r="A615" i="79"/>
  <c r="A466" i="79"/>
  <c r="A428" i="79"/>
  <c r="A470" i="79"/>
  <c r="A580" i="79"/>
  <c r="A582" i="79"/>
  <c r="A684" i="79"/>
  <c r="A682" i="79"/>
  <c r="A438" i="79"/>
  <c r="A480" i="79"/>
  <c r="A610" i="79"/>
  <c r="A507" i="79"/>
  <c r="A575" i="79"/>
  <c r="A607" i="79"/>
  <c r="A663" i="79"/>
  <c r="A446" i="79"/>
  <c r="A626" i="79"/>
  <c r="A616" i="79"/>
  <c r="A512" i="79"/>
  <c r="A605" i="79"/>
  <c r="A586" i="79"/>
  <c r="A638" i="79"/>
  <c r="A490" i="79"/>
  <c r="A505" i="79"/>
  <c r="A551" i="79"/>
  <c r="A671" i="79"/>
  <c r="A637" i="79"/>
  <c r="A449" i="79"/>
  <c r="A568" i="79"/>
  <c r="A484" i="79"/>
  <c r="A576" i="79"/>
  <c r="A612" i="79"/>
  <c r="A476" i="79"/>
  <c r="A465" i="79"/>
  <c r="A429" i="79"/>
  <c r="A680" i="79"/>
  <c r="A554" i="79"/>
  <c r="A463" i="79"/>
  <c r="A471" i="79"/>
  <c r="A532" i="79"/>
  <c r="A595" i="79"/>
  <c r="A485" i="79"/>
  <c r="A509" i="79"/>
  <c r="A629" i="79"/>
  <c r="A593" i="79"/>
  <c r="A604" i="79"/>
  <c r="A630" i="79"/>
  <c r="A700" i="79"/>
  <c r="A692" i="79"/>
  <c r="A565" i="79"/>
  <c r="A427" i="79"/>
  <c r="A488" i="79"/>
  <c r="A678" i="79"/>
  <c r="A659" i="79"/>
  <c r="A660" i="79"/>
  <c r="A669" i="79"/>
  <c r="A564" i="79"/>
  <c r="A556" i="79"/>
  <c r="A569" i="79"/>
  <c r="A478" i="79"/>
  <c r="A666" i="79"/>
  <c r="A529" i="79"/>
  <c r="A469" i="79"/>
  <c r="A455" i="79"/>
  <c r="A662" i="79"/>
  <c r="A546" i="79"/>
  <c r="A496" i="79"/>
  <c r="A597" i="79"/>
  <c r="A520" i="79"/>
  <c r="A432" i="79"/>
  <c r="A661" i="79"/>
  <c r="A655" i="79"/>
  <c r="A649" i="79"/>
  <c r="A589" i="79"/>
  <c r="A636" i="79"/>
  <c r="A647" i="79"/>
  <c r="A468" i="79"/>
  <c r="A614" i="79"/>
  <c r="A434" i="79"/>
  <c r="A570" i="79"/>
  <c r="A581" i="79"/>
  <c r="A579" i="79"/>
  <c r="I61" i="79"/>
  <c r="A525" i="79"/>
  <c r="A549" i="79"/>
  <c r="A501" i="79"/>
  <c r="A500" i="79"/>
  <c r="A592" i="79"/>
  <c r="A557" i="79"/>
  <c r="A459" i="79"/>
  <c r="A625" i="79"/>
  <c r="A450" i="79"/>
  <c r="D82" i="79"/>
  <c r="A539" i="79"/>
  <c r="A458" i="79"/>
  <c r="A613" i="79"/>
  <c r="A442" i="79"/>
  <c r="A571" i="79"/>
  <c r="A690" i="79"/>
  <c r="A679" i="79"/>
  <c r="A696" i="79"/>
  <c r="A420" i="79"/>
  <c r="A705" i="79"/>
  <c r="A451" i="79"/>
  <c r="A648" i="79"/>
  <c r="A511" i="79"/>
  <c r="A577" i="79"/>
  <c r="A536" i="79"/>
  <c r="A583" i="79"/>
  <c r="A561" i="79"/>
  <c r="A584" i="79"/>
  <c r="A482" i="79"/>
  <c r="A543" i="79"/>
  <c r="A628" i="79"/>
  <c r="A497" i="79"/>
  <c r="A508" i="79"/>
  <c r="A421" i="79"/>
  <c r="A573" i="79"/>
  <c r="A462" i="79"/>
  <c r="A550" i="79"/>
  <c r="A461" i="79"/>
  <c r="A694" i="79"/>
  <c r="A618" i="79"/>
  <c r="A704" i="79"/>
  <c r="A547" i="79"/>
  <c r="A533" i="79"/>
  <c r="A623" i="79"/>
  <c r="A656" i="79"/>
  <c r="A645" i="79"/>
  <c r="A440" i="79"/>
  <c r="A473" i="79"/>
  <c r="A544" i="79"/>
  <c r="A426" i="79"/>
  <c r="A652" i="79"/>
  <c r="A567" i="79"/>
  <c r="A658" i="79"/>
  <c r="A599" i="79"/>
  <c r="A510" i="79"/>
  <c r="A600" i="79"/>
  <c r="A681" i="79"/>
  <c r="A479" i="79"/>
  <c r="A528" i="79"/>
  <c r="A423" i="79"/>
  <c r="A624" i="79"/>
  <c r="A486" i="79"/>
  <c r="A524" i="79"/>
  <c r="A425" i="79"/>
  <c r="A562" i="79"/>
  <c r="A644" i="79"/>
  <c r="A677" i="79"/>
  <c r="A492" i="79"/>
  <c r="A506" i="79"/>
  <c r="A493" i="79"/>
  <c r="A487" i="79"/>
  <c r="A433" i="79"/>
  <c r="A650" i="79"/>
  <c r="A634" i="79"/>
  <c r="A698" i="79"/>
  <c r="A699" i="79"/>
  <c r="A467" i="79"/>
  <c r="A574" i="79"/>
  <c r="A456" i="79"/>
  <c r="A491" i="79"/>
  <c r="A445" i="79"/>
  <c r="A431" i="79"/>
  <c r="A619" i="79"/>
  <c r="A517" i="79"/>
  <c r="A617" i="79"/>
  <c r="A591" i="79"/>
  <c r="A534" i="79"/>
  <c r="A475" i="79"/>
  <c r="A443" i="79"/>
  <c r="A513" i="79"/>
  <c r="A452" i="79"/>
  <c r="A691" i="79"/>
  <c r="A522" i="79"/>
  <c r="A545" i="79"/>
  <c r="A590" i="79"/>
  <c r="A494" i="79"/>
  <c r="A553" i="79"/>
  <c r="A675" i="79"/>
  <c r="A436" i="79"/>
  <c r="A596" i="79"/>
  <c r="A437" i="79"/>
  <c r="A504" i="79"/>
  <c r="A622" i="79"/>
  <c r="A651" i="79"/>
  <c r="A601" i="79"/>
  <c r="A435" i="79"/>
  <c r="A672" i="79"/>
  <c r="A540" i="79"/>
  <c r="A519" i="79"/>
  <c r="A541" i="79"/>
  <c r="A444" i="79"/>
  <c r="A563" i="79"/>
  <c r="A635" i="79"/>
  <c r="A516" i="79"/>
  <c r="A555" i="79"/>
  <c r="A609" i="79"/>
  <c r="A441" i="79"/>
  <c r="A674" i="79"/>
  <c r="A527" i="79"/>
  <c r="A585" i="79"/>
  <c r="A643" i="79"/>
  <c r="A560" i="79"/>
  <c r="A460" i="79"/>
  <c r="A693" i="79"/>
  <c r="A464" i="79"/>
  <c r="A703" i="79"/>
  <c r="A646" i="79"/>
  <c r="A419" i="79"/>
  <c r="A598" i="79"/>
  <c r="A457" i="79"/>
  <c r="A481" i="79"/>
  <c r="A472" i="79"/>
  <c r="A418" i="79"/>
  <c r="A631" i="79"/>
  <c r="A538" i="79"/>
  <c r="A430" i="79"/>
  <c r="A439" i="79"/>
  <c r="A474" i="79"/>
  <c r="A689" i="79"/>
  <c r="A502" i="79"/>
  <c r="A633" i="79"/>
  <c r="A702" i="79"/>
  <c r="A683" i="79"/>
  <c r="A537" i="79"/>
  <c r="A639" i="79"/>
  <c r="A559" i="79"/>
  <c r="A641" i="79"/>
  <c r="A657" i="79"/>
  <c r="A535" i="79"/>
  <c r="A566" i="79"/>
  <c r="A499" i="79"/>
  <c r="A453" i="79"/>
  <c r="A448" i="79"/>
  <c r="A664" i="79"/>
  <c r="A515" i="79"/>
  <c r="A422" i="79"/>
  <c r="A640" i="79"/>
  <c r="A552" i="79"/>
  <c r="A588" i="79"/>
  <c r="A620" i="79"/>
  <c r="A526" i="79"/>
  <c r="A454" i="79"/>
  <c r="A688" i="79"/>
  <c r="A642" i="79"/>
  <c r="A498" i="79"/>
  <c r="A530" i="79"/>
  <c r="A495" i="79"/>
  <c r="A697" i="79"/>
  <c r="A686" i="79"/>
  <c r="A606" i="79"/>
  <c r="A514" i="79"/>
  <c r="A521" i="79"/>
  <c r="A670" i="79"/>
  <c r="A447" i="79"/>
  <c r="A602" i="79"/>
  <c r="A578" i="79"/>
  <c r="A603" i="79"/>
  <c r="A611" i="79"/>
  <c r="A687" i="79"/>
  <c r="A518" i="79"/>
  <c r="A621" i="79"/>
  <c r="A701" i="79"/>
  <c r="A695" i="79"/>
  <c r="A667" i="79"/>
  <c r="A668" i="79"/>
  <c r="A542" i="79"/>
  <c r="A673" i="79"/>
  <c r="A632" i="79"/>
  <c r="A594" i="79"/>
  <c r="A531" i="79"/>
  <c r="A587" i="79"/>
  <c r="A627" i="79"/>
  <c r="A489" i="79"/>
  <c r="A572" i="79"/>
  <c r="A654" i="79"/>
  <c r="A523" i="79"/>
  <c r="A608" i="79"/>
  <c r="A685" i="79"/>
  <c r="A477" i="79"/>
  <c r="A665" i="79"/>
  <c r="A424" i="79"/>
  <c r="N76" i="79"/>
  <c r="D87" i="79"/>
  <c r="D83" i="79"/>
  <c r="D78" i="79"/>
  <c r="A269" i="79" l="1"/>
  <c r="A256" i="79"/>
  <c r="A143" i="79"/>
  <c r="A136" i="79"/>
  <c r="A298" i="79"/>
  <c r="A239" i="79"/>
  <c r="A246" i="79"/>
  <c r="A153" i="79"/>
  <c r="A141" i="79"/>
  <c r="A210" i="79"/>
  <c r="A378" i="79"/>
  <c r="A362" i="79"/>
  <c r="A387" i="79"/>
  <c r="A241" i="79"/>
  <c r="A168" i="79"/>
  <c r="A173" i="79"/>
  <c r="A276" i="79"/>
  <c r="A118" i="79"/>
  <c r="A301" i="79"/>
  <c r="A383" i="79"/>
  <c r="A300" i="79"/>
  <c r="A112" i="79"/>
  <c r="A384" i="79"/>
  <c r="A267" i="79"/>
  <c r="A310" i="79"/>
  <c r="A184" i="79"/>
  <c r="A152" i="79"/>
  <c r="A331" i="79"/>
  <c r="A364" i="79"/>
  <c r="A381" i="79"/>
  <c r="A316" i="79"/>
  <c r="A138" i="79"/>
  <c r="A380" i="79"/>
  <c r="A335" i="79"/>
  <c r="A157" i="79"/>
  <c r="A156" i="79"/>
  <c r="A302" i="79"/>
  <c r="A217" i="79"/>
  <c r="A365" i="79"/>
  <c r="A312" i="79"/>
  <c r="A147" i="79"/>
  <c r="A315" i="79"/>
  <c r="A244" i="79"/>
  <c r="A140" i="79"/>
  <c r="A150" i="79"/>
  <c r="A154" i="79"/>
  <c r="A314" i="79"/>
  <c r="A203" i="79"/>
  <c r="A320" i="79"/>
  <c r="A355" i="79"/>
  <c r="A243" i="79"/>
  <c r="A145" i="79"/>
  <c r="A211" i="79"/>
  <c r="A337" i="79"/>
  <c r="A297" i="79"/>
  <c r="A199" i="79"/>
  <c r="A323" i="79"/>
  <c r="A345" i="79"/>
  <c r="A248" i="79"/>
  <c r="A205" i="79"/>
  <c r="A330" i="79"/>
  <c r="A175" i="79"/>
  <c r="A366" i="79"/>
  <c r="A234" i="79"/>
  <c r="A193" i="79"/>
  <c r="A283" i="79"/>
  <c r="A134" i="79"/>
  <c r="A125" i="79"/>
  <c r="A130" i="79"/>
  <c r="A360" i="79"/>
  <c r="A339" i="79"/>
  <c r="A121" i="79"/>
  <c r="A255" i="79"/>
  <c r="A245" i="79"/>
  <c r="A132" i="79"/>
  <c r="A328" i="79"/>
  <c r="A126" i="79"/>
  <c r="A223" i="79"/>
  <c r="A225" i="79"/>
  <c r="A268" i="79"/>
  <c r="A206" i="79"/>
  <c r="A201" i="79"/>
  <c r="A376" i="79"/>
  <c r="A218" i="79"/>
  <c r="A207" i="79"/>
  <c r="A227" i="79"/>
  <c r="A325" i="79"/>
  <c r="A213" i="79"/>
  <c r="A266" i="79"/>
  <c r="A181" i="79"/>
  <c r="A382" i="79"/>
  <c r="A326" i="79"/>
  <c r="A274" i="79"/>
  <c r="A198" i="79"/>
  <c r="A163" i="79"/>
  <c r="A124" i="79"/>
  <c r="A111" i="79"/>
  <c r="A139" i="79"/>
  <c r="A162" i="79"/>
  <c r="A386" i="79"/>
  <c r="A390" i="79"/>
  <c r="A240" i="79"/>
  <c r="A247" i="79"/>
  <c r="A271" i="79"/>
  <c r="A367" i="79"/>
  <c r="A289" i="79"/>
  <c r="A264" i="79"/>
  <c r="A296" i="79"/>
  <c r="A349" i="79"/>
  <c r="A265" i="79"/>
  <c r="A230" i="79"/>
  <c r="A238" i="79"/>
  <c r="A347" i="79"/>
  <c r="A363" i="79"/>
  <c r="A119" i="79"/>
  <c r="A356" i="79"/>
  <c r="A285" i="79"/>
  <c r="A359" i="79"/>
  <c r="A388" i="79"/>
  <c r="A282" i="79"/>
  <c r="A368" i="79"/>
  <c r="A309" i="79"/>
  <c r="A374" i="79"/>
  <c r="A194" i="79"/>
  <c r="A196" i="79"/>
  <c r="A293" i="79"/>
  <c r="A278" i="79"/>
  <c r="A222" i="79"/>
  <c r="A357" i="79"/>
  <c r="A336" i="79"/>
  <c r="A281" i="79"/>
  <c r="A391" i="79"/>
  <c r="A161" i="79"/>
  <c r="A110" i="79"/>
  <c r="A258" i="79"/>
  <c r="A338" i="79"/>
  <c r="A294" i="79"/>
  <c r="A329" i="79"/>
  <c r="A146" i="79"/>
  <c r="A277" i="79"/>
  <c r="A346" i="79"/>
  <c r="A396" i="79"/>
  <c r="A343" i="79"/>
  <c r="A224" i="79"/>
  <c r="A304" i="79"/>
  <c r="A149" i="79"/>
  <c r="A202" i="79"/>
  <c r="A228" i="79"/>
  <c r="A180" i="79"/>
  <c r="A261" i="79"/>
  <c r="A220" i="79"/>
  <c r="A158" i="79"/>
  <c r="A114" i="79"/>
  <c r="A272" i="79"/>
  <c r="A358" i="79"/>
  <c r="A372" i="79"/>
  <c r="A395" i="79"/>
  <c r="A291" i="79"/>
  <c r="A257" i="79"/>
  <c r="A254" i="79"/>
  <c r="A299" i="79"/>
  <c r="A350" i="79"/>
  <c r="A341" i="79"/>
  <c r="A135" i="79"/>
  <c r="A262" i="79"/>
  <c r="A370" i="79"/>
  <c r="A340" i="79"/>
  <c r="A284" i="79"/>
  <c r="A235" i="79"/>
  <c r="A229" i="79"/>
  <c r="A348" i="79"/>
  <c r="A375" i="79"/>
  <c r="A123" i="79"/>
  <c r="A165" i="79"/>
  <c r="A191" i="79"/>
  <c r="A242" i="79"/>
  <c r="A200" i="79"/>
  <c r="A270" i="79"/>
  <c r="A219" i="79"/>
  <c r="A250" i="79"/>
  <c r="A321" i="79"/>
  <c r="A115" i="79"/>
  <c r="A273" i="79"/>
  <c r="A113" i="79"/>
  <c r="A174" i="79"/>
  <c r="A377" i="79"/>
  <c r="A192" i="79"/>
  <c r="A142" i="79"/>
  <c r="A260" i="79"/>
  <c r="A353" i="79"/>
  <c r="A231" i="79"/>
  <c r="A324" i="79"/>
  <c r="A307" i="79"/>
  <c r="A236" i="79"/>
  <c r="A204" i="79"/>
  <c r="A352" i="79"/>
  <c r="A286" i="79"/>
  <c r="A306" i="79"/>
  <c r="A308" i="79"/>
  <c r="A117" i="79"/>
  <c r="A176" i="79"/>
  <c r="A249" i="79"/>
  <c r="A177" i="79"/>
  <c r="A182" i="79"/>
  <c r="A129" i="79"/>
  <c r="A133" i="79"/>
  <c r="A122" i="79"/>
  <c r="A279" i="79"/>
  <c r="A226" i="79"/>
  <c r="A178" i="79"/>
  <c r="A344" i="79"/>
  <c r="A221" i="79"/>
  <c r="A373" i="79"/>
  <c r="A208" i="79"/>
  <c r="A188" i="79"/>
  <c r="A169" i="79"/>
  <c r="A183" i="79"/>
  <c r="A237" i="79"/>
  <c r="A190" i="79"/>
  <c r="A215" i="79"/>
  <c r="A275" i="79"/>
  <c r="A166" i="79"/>
  <c r="A187" i="79"/>
  <c r="A303" i="79"/>
  <c r="A389" i="79"/>
  <c r="A216" i="79"/>
  <c r="A379" i="79"/>
  <c r="A295" i="79"/>
  <c r="A212" i="79"/>
  <c r="A263" i="79"/>
  <c r="A313" i="79"/>
  <c r="A259" i="79"/>
  <c r="A305" i="79"/>
  <c r="A319" i="79"/>
  <c r="A185" i="79"/>
  <c r="A333" i="79"/>
  <c r="A334" i="79"/>
  <c r="A214" i="79"/>
  <c r="A392" i="79"/>
  <c r="A127" i="79"/>
  <c r="A317" i="79"/>
  <c r="A311" i="79"/>
  <c r="A385" i="79"/>
  <c r="A197" i="79"/>
  <c r="A155" i="79"/>
  <c r="A171" i="79"/>
  <c r="A116" i="79"/>
  <c r="A351" i="79"/>
  <c r="A109" i="79"/>
  <c r="A128" i="79"/>
  <c r="A354" i="79"/>
  <c r="A164" i="79"/>
  <c r="A318" i="79"/>
  <c r="A160" i="79"/>
  <c r="A148" i="79"/>
  <c r="A120" i="79"/>
  <c r="A361" i="79"/>
  <c r="A290" i="79"/>
  <c r="A137" i="79"/>
  <c r="A252" i="79"/>
  <c r="A322" i="79"/>
  <c r="A186" i="79"/>
  <c r="A251" i="79"/>
  <c r="A292" i="79"/>
  <c r="A189" i="79"/>
  <c r="A195" i="79"/>
  <c r="A232" i="79"/>
  <c r="A332" i="79"/>
  <c r="A287" i="79"/>
  <c r="A167" i="79"/>
  <c r="A371" i="79"/>
  <c r="A151" i="79"/>
  <c r="A394" i="79"/>
  <c r="A327" i="79"/>
  <c r="A342" i="79"/>
  <c r="A393" i="79"/>
  <c r="A280" i="79"/>
  <c r="M52" i="79"/>
  <c r="N52" i="79" s="1"/>
  <c r="A253" i="79"/>
  <c r="A144" i="79"/>
  <c r="A233" i="79"/>
  <c r="A179" i="79"/>
  <c r="A131" i="79"/>
  <c r="A172" i="79"/>
  <c r="A159" i="79"/>
  <c r="A209" i="79"/>
  <c r="A369" i="79"/>
  <c r="A288" i="79"/>
  <c r="C407" i="79"/>
  <c r="M77" i="79" s="1"/>
  <c r="D85" i="79"/>
  <c r="D84" i="79"/>
  <c r="C98" i="79" l="1"/>
  <c r="M62" i="79" s="1"/>
  <c r="L7" i="80" l="1"/>
  <c r="L8" i="80"/>
  <c r="L9" i="80"/>
  <c r="L10" i="80"/>
  <c r="L11" i="80"/>
  <c r="L16" i="80" s="1"/>
  <c r="L20" i="80" l="1"/>
  <c r="L15" i="80"/>
  <c r="L24" i="80"/>
  <c r="L21" i="80"/>
  <c r="L13" i="80"/>
  <c r="L22" i="80"/>
  <c r="L25" i="80"/>
  <c r="L18" i="80"/>
  <c r="L14" i="80"/>
  <c r="L23" i="80"/>
  <c r="L19" i="80"/>
  <c r="L17" i="80"/>
  <c r="L12" i="80" l="1"/>
  <c r="M26" i="80"/>
  <c r="L26" i="80" s="1"/>
</calcChain>
</file>

<file path=xl/sharedStrings.xml><?xml version="1.0" encoding="utf-8"?>
<sst xmlns="http://schemas.openxmlformats.org/spreadsheetml/2006/main" count="570" uniqueCount="164">
  <si>
    <t>Ve-Vs</t>
  </si>
  <si>
    <t>Vs [m3]</t>
  </si>
  <si>
    <t>Ve [m3]</t>
  </si>
  <si>
    <t>Pluie totale [mm]</t>
  </si>
  <si>
    <t>Intensité [mm/min]</t>
  </si>
  <si>
    <t>Durée [min]</t>
  </si>
  <si>
    <t>MAX ?</t>
  </si>
  <si>
    <t>b</t>
  </si>
  <si>
    <t>a</t>
  </si>
  <si>
    <t>plage sup</t>
  </si>
  <si>
    <t>plage inf</t>
  </si>
  <si>
    <t>360'-1440'</t>
  </si>
  <si>
    <t>120'-360'</t>
  </si>
  <si>
    <t>60'-180'</t>
  </si>
  <si>
    <t>15'-60'</t>
  </si>
  <si>
    <t>6'-30'</t>
  </si>
  <si>
    <t>plage</t>
  </si>
  <si>
    <t>Intensité - Occurrence centennale</t>
  </si>
  <si>
    <t>min</t>
  </si>
  <si>
    <t>Tc (V100 max)</t>
  </si>
  <si>
    <t>m3</t>
  </si>
  <si>
    <t>V100</t>
  </si>
  <si>
    <t>l/s</t>
  </si>
  <si>
    <t>qf</t>
  </si>
  <si>
    <t>m2</t>
  </si>
  <si>
    <t>Sa</t>
  </si>
  <si>
    <t>Intensité - Occurrence vicennale</t>
  </si>
  <si>
    <t>Tc (V20 max)</t>
  </si>
  <si>
    <t>V20</t>
  </si>
  <si>
    <t>heure(s)</t>
  </si>
  <si>
    <t>9.Temps de vidange centennal</t>
  </si>
  <si>
    <t>9.Comparaison volume centennaux et vicennaux</t>
  </si>
  <si>
    <t>mm / m2 Sa</t>
  </si>
  <si>
    <t>Hauteur d'apport</t>
  </si>
  <si>
    <t>Tc</t>
  </si>
  <si>
    <t>v100</t>
  </si>
  <si>
    <t>&lt;--- VERIF</t>
  </si>
  <si>
    <t xml:space="preserve">arrondie à </t>
  </si>
  <si>
    <t xml:space="preserve">Valeur retenue </t>
  </si>
  <si>
    <t>Tc calculé</t>
  </si>
  <si>
    <t>Temps de concentration et volume de rétention :</t>
  </si>
  <si>
    <t>plage supérieure</t>
  </si>
  <si>
    <t>plage inférieure</t>
  </si>
  <si>
    <t>Coefficients de Montana</t>
  </si>
  <si>
    <t>8.Evaluation volume centennal (T=100 ans)</t>
  </si>
  <si>
    <t>Borne supérieure</t>
  </si>
  <si>
    <t>Borne inférieure</t>
  </si>
  <si>
    <t>)</t>
  </si>
  <si>
    <t>l/s/ha</t>
  </si>
  <si>
    <t>(</t>
  </si>
  <si>
    <t>l/min</t>
  </si>
  <si>
    <t>soit</t>
  </si>
  <si>
    <t>Total</t>
  </si>
  <si>
    <t>Sai [m2]</t>
  </si>
  <si>
    <t>Ci</t>
  </si>
  <si>
    <t>Si [m2]</t>
  </si>
  <si>
    <t>Nature</t>
  </si>
  <si>
    <t xml:space="preserve">1.Surface de la zone </t>
  </si>
  <si>
    <t>V100 / V30</t>
  </si>
  <si>
    <t>V100 - V30</t>
  </si>
  <si>
    <t xml:space="preserve">EV  </t>
  </si>
  <si>
    <t>Noue</t>
  </si>
  <si>
    <t>Temps de vidange</t>
  </si>
  <si>
    <t>heures</t>
  </si>
  <si>
    <t>Stocké dans</t>
  </si>
  <si>
    <t>Coef</t>
  </si>
  <si>
    <t>V [m3]</t>
  </si>
  <si>
    <t>Suf [m2]</t>
  </si>
  <si>
    <t>Ep/Prof [m]</t>
  </si>
  <si>
    <t>m</t>
  </si>
  <si>
    <t>Valeur retenue en volume visé</t>
  </si>
  <si>
    <t>Tv =</t>
  </si>
  <si>
    <t>Longueur</t>
  </si>
  <si>
    <t>Largeur</t>
  </si>
  <si>
    <t>Hauteur</t>
  </si>
  <si>
    <t>%Vide</t>
  </si>
  <si>
    <t>Volume</t>
  </si>
  <si>
    <t>Surface</t>
  </si>
  <si>
    <t>m²</t>
  </si>
  <si>
    <t>Espaces verts</t>
  </si>
  <si>
    <t>Noues</t>
  </si>
  <si>
    <t>Toiture</t>
  </si>
  <si>
    <t>Voiries</t>
  </si>
  <si>
    <t>2.Imperméabilisation et surface active / espaces communs</t>
  </si>
  <si>
    <t>Stationnements/Trottoirs</t>
  </si>
  <si>
    <t>Modes doux</t>
  </si>
  <si>
    <t>Bassin</t>
  </si>
  <si>
    <t>Lot 1a</t>
  </si>
  <si>
    <t>Lot 1b</t>
  </si>
  <si>
    <t>Lot 2a</t>
  </si>
  <si>
    <t>Lot 2b</t>
  </si>
  <si>
    <t>Lot 3</t>
  </si>
  <si>
    <t>Lot 4</t>
  </si>
  <si>
    <t>Lot 5a</t>
  </si>
  <si>
    <t>Lot 5b</t>
  </si>
  <si>
    <t>Parcelles privées</t>
  </si>
  <si>
    <t>Voirie lourde</t>
  </si>
  <si>
    <t>Parking</t>
  </si>
  <si>
    <t>Mode doux</t>
  </si>
  <si>
    <t>Voirie légère</t>
  </si>
  <si>
    <t>Coef. Inf.</t>
  </si>
  <si>
    <t>Surface active</t>
  </si>
  <si>
    <t>Pris en compte</t>
  </si>
  <si>
    <t>(m²)</t>
  </si>
  <si>
    <t>LOT 1a</t>
  </si>
  <si>
    <t>LOT 1b</t>
  </si>
  <si>
    <t>LOT 2a</t>
  </si>
  <si>
    <t>LOT 2b</t>
  </si>
  <si>
    <t>LOT 3</t>
  </si>
  <si>
    <t>LOT 4</t>
  </si>
  <si>
    <t>LOT 5A</t>
  </si>
  <si>
    <t>LOT 5B-C</t>
  </si>
  <si>
    <t>BV1</t>
  </si>
  <si>
    <t>BV2</t>
  </si>
  <si>
    <t>BV3</t>
  </si>
  <si>
    <t>BV4</t>
  </si>
  <si>
    <t>BV5</t>
  </si>
  <si>
    <t>BV6 - Existant</t>
  </si>
  <si>
    <t>BV6 - Projet</t>
  </si>
  <si>
    <t>BV7 - Existant</t>
  </si>
  <si>
    <t>BV7 - Projet</t>
  </si>
  <si>
    <t>BV8 - Existant</t>
  </si>
  <si>
    <t>BV8 - Projet</t>
  </si>
  <si>
    <t>3.Lots privatifs en gestion à la parcelle avec rejet autorisé à 2L/s/ha</t>
  </si>
  <si>
    <t>Bâtiment 
/ toiture (40%)</t>
  </si>
  <si>
    <t>Voiries
(40%)</t>
  </si>
  <si>
    <t>Espaces verts
(20%)</t>
  </si>
  <si>
    <t>ZAC FOND SQUIN</t>
  </si>
  <si>
    <t>Radinghem</t>
  </si>
  <si>
    <t>V50</t>
  </si>
  <si>
    <t>4.Débit de fuite / espaces communs</t>
  </si>
  <si>
    <t>6.Calcul du volume de rétention cinquantennal (T = 50 ans)</t>
  </si>
  <si>
    <t>5.Débit de fuite / lots privatifs</t>
  </si>
  <si>
    <t>v50</t>
  </si>
  <si>
    <t>BV6 part = 638</t>
  </si>
  <si>
    <t>BV4 = 1669</t>
  </si>
  <si>
    <t>BV3 = 3627</t>
  </si>
  <si>
    <t>3.Ouvrage de stockage</t>
  </si>
  <si>
    <t>"Bouclage voirie Est" - BV3 + BV4</t>
  </si>
  <si>
    <t>BV6 - Part. Post Bassin</t>
  </si>
  <si>
    <t>BV5 = 1833</t>
  </si>
  <si>
    <t>4.Ouvrage de stockage</t>
  </si>
  <si>
    <t>5.Débit de fuite / espaces communs</t>
  </si>
  <si>
    <t>6.Débit de fuite / lots privatifs</t>
  </si>
  <si>
    <t>7.Calcul du volume de rétention cinquantennal (T = 50 ans)</t>
  </si>
  <si>
    <t>"Bouclage voirie Est" - BV5 + BV6 partiel</t>
  </si>
  <si>
    <t>Partie Principale / BV1+BV2</t>
  </si>
  <si>
    <t>Espace bassin récupéré =&gt; Lot 1b</t>
  </si>
  <si>
    <t>Bassin Fond</t>
  </si>
  <si>
    <t>Bassin Talus</t>
  </si>
  <si>
    <t>Bassin TOTAL</t>
  </si>
  <si>
    <t>mode doux y/c voie verte, stabilisé &amp; terre-pierre</t>
  </si>
  <si>
    <t>Bassin Caissons</t>
  </si>
  <si>
    <t>élargi avec partie récupérée sur bassin</t>
  </si>
  <si>
    <t>Désignation</t>
  </si>
  <si>
    <t>Situation</t>
  </si>
  <si>
    <t>Volume busé
(de point bas à point de débordement) en m³</t>
  </si>
  <si>
    <t>Noue 1</t>
  </si>
  <si>
    <t>Noue 2</t>
  </si>
  <si>
    <t>Noue 3</t>
  </si>
  <si>
    <t>TOTAL</t>
  </si>
  <si>
    <t>Busage total noue existante en aval de l'entrée aval de la rue de l'Industrie jusqu'à l'accès piéton + en aval</t>
  </si>
  <si>
    <t>Busage total noue existante en aval du giratoire créé jusque entrée aval de la rue de l'Industrie</t>
  </si>
  <si>
    <t>Busage partiel noue existante en amont du giratoire créé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</si>
</sst>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#,##0.0"/>
    <numFmt numFmtId="166" formatCode="#,##0.000"/>
    <numFmt numFmtId="167" formatCode="0.0%"/>
    <numFmt numFmtId="168" formatCode="&quot;x &quot;#,##0.00&quot; =&quot;"/>
    <numFmt numFmtId="169" formatCode="0.0"/>
  </numFmts>
  <fonts count="11" x14ac:knownFonts="1">
    <font>
      <sz val="11"/>
      <color theme="1"/>
      <name val="Calibri"/>
      <family val="2"/>
      <scheme val="minor"/>
    </font>
    <font>
      <sz val="12"/>
      <name val="Helv"/>
    </font>
    <font>
      <sz val="11"/>
      <name val="Arial"/>
      <family val="2"/>
    </font>
    <font>
      <b/>
      <sz val="12"/>
      <name val="Helv"/>
    </font>
    <font>
      <i/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u/>
      <sz val="1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/>
    <xf numFmtId="4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</cellStyleXfs>
  <cellXfs count="120">
    <xf numFmtId="0" fontId="0" fillId="0" borderId="0" xfId="0"/>
    <xf numFmtId="164" fontId="2" fillId="0" borderId="0" xfId="1" applyFont="1"/>
    <xf numFmtId="4" fontId="2" fillId="0" borderId="0" xfId="1" applyNumberFormat="1" applyFont="1"/>
    <xf numFmtId="4" fontId="2" fillId="0" borderId="0" xfId="1" applyNumberFormat="1" applyFont="1" applyAlignment="1">
      <alignment horizontal="center"/>
    </xf>
    <xf numFmtId="164" fontId="1" fillId="0" borderId="0" xfId="1"/>
    <xf numFmtId="4" fontId="1" fillId="0" borderId="1" xfId="1" applyNumberFormat="1" applyBorder="1"/>
    <xf numFmtId="165" fontId="1" fillId="0" borderId="1" xfId="1" applyNumberFormat="1" applyBorder="1" applyAlignment="1">
      <alignment horizontal="center"/>
    </xf>
    <xf numFmtId="4" fontId="1" fillId="0" borderId="1" xfId="1" applyNumberFormat="1" applyBorder="1" applyAlignment="1">
      <alignment horizontal="center"/>
    </xf>
    <xf numFmtId="164" fontId="1" fillId="0" borderId="1" xfId="1" applyBorder="1"/>
    <xf numFmtId="164" fontId="1" fillId="0" borderId="0" xfId="1" applyAlignment="1">
      <alignment horizontal="center"/>
    </xf>
    <xf numFmtId="164" fontId="1" fillId="0" borderId="1" xfId="1" applyBorder="1" applyAlignment="1">
      <alignment horizontal="center"/>
    </xf>
    <xf numFmtId="164" fontId="3" fillId="0" borderId="0" xfId="1" applyFont="1"/>
    <xf numFmtId="4" fontId="1" fillId="0" borderId="0" xfId="1" applyNumberFormat="1"/>
    <xf numFmtId="166" fontId="1" fillId="0" borderId="0" xfId="1" applyNumberFormat="1"/>
    <xf numFmtId="3" fontId="1" fillId="0" borderId="0" xfId="1" applyNumberFormat="1"/>
    <xf numFmtId="165" fontId="4" fillId="0" borderId="0" xfId="1" applyNumberFormat="1" applyFont="1" applyAlignment="1">
      <alignment horizontal="center"/>
    </xf>
    <xf numFmtId="4" fontId="5" fillId="0" borderId="0" xfId="1" applyNumberFormat="1" applyFont="1"/>
    <xf numFmtId="4" fontId="6" fillId="0" borderId="0" xfId="1" applyNumberFormat="1" applyFont="1" applyAlignment="1">
      <alignment horizontal="center"/>
    </xf>
    <xf numFmtId="4" fontId="6" fillId="0" borderId="0" xfId="1" applyNumberFormat="1" applyFont="1"/>
    <xf numFmtId="4" fontId="4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left"/>
    </xf>
    <xf numFmtId="164" fontId="2" fillId="0" borderId="2" xfId="1" applyFont="1" applyBorder="1"/>
    <xf numFmtId="164" fontId="2" fillId="0" borderId="3" xfId="1" applyFont="1" applyBorder="1"/>
    <xf numFmtId="164" fontId="6" fillId="0" borderId="0" xfId="1" applyFont="1"/>
    <xf numFmtId="165" fontId="2" fillId="0" borderId="0" xfId="1" applyNumberFormat="1" applyFont="1"/>
    <xf numFmtId="167" fontId="2" fillId="0" borderId="0" xfId="1" applyNumberFormat="1" applyFont="1"/>
    <xf numFmtId="4" fontId="2" fillId="0" borderId="4" xfId="1" applyNumberFormat="1" applyFont="1" applyBorder="1"/>
    <xf numFmtId="164" fontId="2" fillId="0" borderId="5" xfId="1" applyFont="1" applyBorder="1"/>
    <xf numFmtId="4" fontId="4" fillId="0" borderId="0" xfId="1" applyNumberFormat="1" applyFont="1"/>
    <xf numFmtId="165" fontId="2" fillId="0" borderId="1" xfId="1" applyNumberFormat="1" applyFont="1" applyBorder="1" applyAlignment="1">
      <alignment horizontal="center"/>
    </xf>
    <xf numFmtId="4" fontId="4" fillId="2" borderId="1" xfId="1" applyNumberFormat="1" applyFont="1" applyFill="1" applyBorder="1" applyAlignment="1">
      <alignment horizontal="center"/>
    </xf>
    <xf numFmtId="164" fontId="2" fillId="2" borderId="1" xfId="1" applyFont="1" applyFill="1" applyBorder="1"/>
    <xf numFmtId="166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4" fontId="5" fillId="0" borderId="0" xfId="1" applyNumberFormat="1" applyFont="1" applyAlignment="1">
      <alignment horizontal="left"/>
    </xf>
    <xf numFmtId="164" fontId="5" fillId="0" borderId="0" xfId="1" applyFont="1"/>
    <xf numFmtId="4" fontId="2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center"/>
    </xf>
    <xf numFmtId="4" fontId="6" fillId="0" borderId="1" xfId="1" applyNumberFormat="1" applyFont="1" applyBorder="1"/>
    <xf numFmtId="168" fontId="6" fillId="0" borderId="1" xfId="1" applyNumberFormat="1" applyFont="1" applyBorder="1" applyAlignment="1">
      <alignment horizontal="center"/>
    </xf>
    <xf numFmtId="4" fontId="2" fillId="2" borderId="1" xfId="1" applyNumberFormat="1" applyFont="1" applyFill="1" applyBorder="1"/>
    <xf numFmtId="4" fontId="2" fillId="0" borderId="1" xfId="1" applyNumberFormat="1" applyFont="1" applyBorder="1"/>
    <xf numFmtId="168" fontId="2" fillId="0" borderId="1" xfId="1" applyNumberFormat="1" applyFont="1" applyBorder="1" applyAlignment="1">
      <alignment horizontal="center"/>
    </xf>
    <xf numFmtId="4" fontId="2" fillId="2" borderId="1" xfId="1" applyNumberFormat="1" applyFont="1" applyFill="1" applyBorder="1" applyAlignment="1">
      <alignment horizontal="left" indent="1"/>
    </xf>
    <xf numFmtId="4" fontId="2" fillId="3" borderId="1" xfId="1" applyNumberFormat="1" applyFont="1" applyFill="1" applyBorder="1"/>
    <xf numFmtId="4" fontId="2" fillId="2" borderId="1" xfId="1" applyNumberFormat="1" applyFont="1" applyFill="1" applyBorder="1" applyAlignment="1">
      <alignment horizontal="center"/>
    </xf>
    <xf numFmtId="4" fontId="6" fillId="3" borderId="0" xfId="1" applyNumberFormat="1" applyFont="1" applyFill="1" applyAlignment="1">
      <alignment horizontal="center"/>
    </xf>
    <xf numFmtId="164" fontId="2" fillId="0" borderId="0" xfId="1" applyFont="1" applyAlignment="1">
      <alignment horizontal="center"/>
    </xf>
    <xf numFmtId="4" fontId="6" fillId="0" borderId="0" xfId="1" applyNumberFormat="1" applyFont="1" applyAlignment="1">
      <alignment vertical="center"/>
    </xf>
    <xf numFmtId="164" fontId="2" fillId="0" borderId="6" xfId="1" applyFont="1" applyBorder="1"/>
    <xf numFmtId="4" fontId="2" fillId="0" borderId="7" xfId="1" applyNumberFormat="1" applyFont="1" applyBorder="1"/>
    <xf numFmtId="164" fontId="2" fillId="0" borderId="0" xfId="1" applyFont="1" applyAlignment="1">
      <alignment horizontal="left" indent="1"/>
    </xf>
    <xf numFmtId="164" fontId="2" fillId="2" borderId="1" xfId="1" applyFont="1" applyFill="1" applyBorder="1" applyAlignment="1">
      <alignment horizontal="center"/>
    </xf>
    <xf numFmtId="164" fontId="2" fillId="2" borderId="1" xfId="1" applyFont="1" applyFill="1" applyBorder="1" applyAlignment="1">
      <alignment horizontal="left" indent="1"/>
    </xf>
    <xf numFmtId="164" fontId="9" fillId="0" borderId="0" xfId="1" applyFont="1"/>
    <xf numFmtId="164" fontId="6" fillId="0" borderId="0" xfId="1" quotePrefix="1" applyFont="1"/>
    <xf numFmtId="165" fontId="5" fillId="0" borderId="0" xfId="1" applyNumberFormat="1" applyFont="1"/>
    <xf numFmtId="9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20" fontId="2" fillId="0" borderId="0" xfId="1" applyNumberFormat="1" applyFont="1"/>
    <xf numFmtId="164" fontId="6" fillId="0" borderId="0" xfId="1" applyFont="1" applyAlignment="1">
      <alignment horizontal="right"/>
    </xf>
    <xf numFmtId="165" fontId="6" fillId="0" borderId="0" xfId="1" applyNumberFormat="1" applyFont="1"/>
    <xf numFmtId="165" fontId="2" fillId="2" borderId="1" xfId="1" applyNumberFormat="1" applyFont="1" applyFill="1" applyBorder="1" applyAlignment="1">
      <alignment horizontal="center"/>
    </xf>
    <xf numFmtId="164" fontId="6" fillId="2" borderId="1" xfId="1" applyFont="1" applyFill="1" applyBorder="1" applyAlignment="1">
      <alignment horizontal="center"/>
    </xf>
    <xf numFmtId="168" fontId="6" fillId="0" borderId="0" xfId="1" applyNumberFormat="1" applyFont="1" applyAlignment="1">
      <alignment horizontal="center"/>
    </xf>
    <xf numFmtId="4" fontId="2" fillId="4" borderId="1" xfId="1" applyNumberFormat="1" applyFont="1" applyFill="1" applyBorder="1"/>
    <xf numFmtId="2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164" fontId="2" fillId="0" borderId="0" xfId="1" applyFont="1" applyAlignment="1">
      <alignment vertical="center"/>
    </xf>
    <xf numFmtId="168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/>
    </xf>
    <xf numFmtId="2" fontId="2" fillId="0" borderId="1" xfId="1" applyNumberFormat="1" applyFont="1" applyBorder="1"/>
    <xf numFmtId="2" fontId="2" fillId="0" borderId="1" xfId="1" applyNumberFormat="1" applyFont="1" applyBorder="1" applyAlignment="1">
      <alignment horizontal="center"/>
    </xf>
    <xf numFmtId="2" fontId="2" fillId="0" borderId="0" xfId="1" applyNumberFormat="1" applyFont="1"/>
    <xf numFmtId="2" fontId="2" fillId="0" borderId="1" xfId="1" applyNumberFormat="1" applyFont="1" applyBorder="1" applyAlignment="1">
      <alignment horizontal="right"/>
    </xf>
    <xf numFmtId="4" fontId="2" fillId="2" borderId="0" xfId="1" applyNumberFormat="1" applyFont="1" applyFill="1" applyAlignment="1">
      <alignment horizontal="center"/>
    </xf>
    <xf numFmtId="4" fontId="2" fillId="2" borderId="0" xfId="1" applyNumberFormat="1" applyFont="1" applyFill="1" applyAlignment="1">
      <alignment horizontal="left" indent="1"/>
    </xf>
    <xf numFmtId="4" fontId="2" fillId="3" borderId="0" xfId="1" applyNumberFormat="1" applyFont="1" applyFill="1"/>
    <xf numFmtId="4" fontId="2" fillId="4" borderId="0" xfId="1" applyNumberFormat="1" applyFont="1" applyFill="1"/>
    <xf numFmtId="4" fontId="2" fillId="3" borderId="0" xfId="1" applyNumberFormat="1" applyFont="1" applyFill="1" applyAlignment="1">
      <alignment horizontal="center"/>
    </xf>
    <xf numFmtId="0" fontId="4" fillId="0" borderId="0" xfId="1" applyNumberFormat="1" applyFont="1" applyAlignment="1">
      <alignment horizontal="center"/>
    </xf>
    <xf numFmtId="4" fontId="4" fillId="3" borderId="0" xfId="1" applyNumberFormat="1" applyFont="1" applyFill="1" applyAlignment="1">
      <alignment horizontal="center"/>
    </xf>
    <xf numFmtId="9" fontId="2" fillId="0" borderId="0" xfId="1" applyNumberFormat="1" applyFont="1" applyAlignment="1">
      <alignment horizontal="center"/>
    </xf>
    <xf numFmtId="4" fontId="5" fillId="0" borderId="0" xfId="1" applyNumberFormat="1" applyFont="1" applyAlignment="1">
      <alignment horizontal="center"/>
    </xf>
    <xf numFmtId="4" fontId="2" fillId="0" borderId="1" xfId="1" applyNumberFormat="1" applyFont="1" applyBorder="1" applyAlignment="1">
      <alignment horizontal="center" vertical="center"/>
    </xf>
    <xf numFmtId="164" fontId="2" fillId="0" borderId="1" xfId="1" applyFont="1" applyBorder="1"/>
    <xf numFmtId="4" fontId="2" fillId="2" borderId="8" xfId="1" applyNumberFormat="1" applyFont="1" applyFill="1" applyBorder="1" applyAlignment="1">
      <alignment horizontal="center"/>
    </xf>
    <xf numFmtId="4" fontId="2" fillId="4" borderId="8" xfId="1" applyNumberFormat="1" applyFont="1" applyFill="1" applyBorder="1"/>
    <xf numFmtId="4" fontId="2" fillId="2" borderId="6" xfId="1" applyNumberFormat="1" applyFont="1" applyFill="1" applyBorder="1" applyAlignment="1">
      <alignment horizontal="center"/>
    </xf>
    <xf numFmtId="4" fontId="2" fillId="4" borderId="6" xfId="1" applyNumberFormat="1" applyFont="1" applyFill="1" applyBorder="1"/>
    <xf numFmtId="4" fontId="2" fillId="4" borderId="5" xfId="1" applyNumberFormat="1" applyFont="1" applyFill="1" applyBorder="1"/>
    <xf numFmtId="164" fontId="2" fillId="0" borderId="11" xfId="1" applyFont="1" applyBorder="1"/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169" fontId="0" fillId="0" borderId="2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164" fontId="6" fillId="2" borderId="8" xfId="1" applyFont="1" applyFill="1" applyBorder="1" applyAlignment="1">
      <alignment horizontal="center"/>
    </xf>
    <xf numFmtId="164" fontId="6" fillId="2" borderId="9" xfId="1" applyFont="1" applyFill="1" applyBorder="1" applyAlignment="1">
      <alignment horizontal="center"/>
    </xf>
    <xf numFmtId="164" fontId="6" fillId="2" borderId="10" xfId="1" applyFont="1" applyFill="1" applyBorder="1" applyAlignment="1">
      <alignment horizontal="center"/>
    </xf>
    <xf numFmtId="4" fontId="6" fillId="2" borderId="8" xfId="1" applyNumberFormat="1" applyFont="1" applyFill="1" applyBorder="1" applyAlignment="1">
      <alignment horizontal="center"/>
    </xf>
    <xf numFmtId="4" fontId="6" fillId="2" borderId="9" xfId="1" applyNumberFormat="1" applyFont="1" applyFill="1" applyBorder="1" applyAlignment="1">
      <alignment horizontal="center"/>
    </xf>
    <xf numFmtId="4" fontId="6" fillId="2" borderId="10" xfId="1" applyNumberFormat="1" applyFont="1" applyFill="1" applyBorder="1" applyAlignment="1">
      <alignment horizontal="center"/>
    </xf>
    <xf numFmtId="164" fontId="6" fillId="2" borderId="1" xfId="1" applyFont="1" applyFill="1" applyBorder="1" applyAlignment="1">
      <alignment horizontal="center"/>
    </xf>
    <xf numFmtId="4" fontId="6" fillId="2" borderId="1" xfId="1" applyNumberFormat="1" applyFont="1" applyFill="1" applyBorder="1" applyAlignment="1">
      <alignment horizontal="center"/>
    </xf>
  </cellXfs>
  <cellStyles count="5">
    <cellStyle name="Milliers 2" xfId="2" xr:uid="{00000000-0005-0000-0000-000000000000}"/>
    <cellStyle name="Normal" xfId="0" builtinId="0"/>
    <cellStyle name="Normal 2" xfId="1" xr:uid="{00000000-0005-0000-0000-000002000000}"/>
    <cellStyle name="Normal 4" xfId="4" xr:uid="{00000000-0005-0000-0000-000003000000}"/>
    <cellStyle name="Pourcentage 2" xfId="3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'BV Global'!$K$107</c:f>
              <c:strCache>
                <c:ptCount val="1"/>
                <c:pt idx="0">
                  <c:v>Ve [m3]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'BV Global'!$B$109:$B$396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Global'!$K$109:$K$396</c:f>
              <c:numCache>
                <c:formatCode>#,##0.00</c:formatCode>
                <c:ptCount val="288"/>
                <c:pt idx="0">
                  <c:v>133.24410214246893</c:v>
                </c:pt>
                <c:pt idx="1">
                  <c:v>166.56965962589987</c:v>
                </c:pt>
                <c:pt idx="2">
                  <c:v>209.61376207007135</c:v>
                </c:pt>
                <c:pt idx="3">
                  <c:v>229.05683721993771</c:v>
                </c:pt>
                <c:pt idx="4">
                  <c:v>245.58840206592532</c:v>
                </c:pt>
                <c:pt idx="5">
                  <c:v>260.12649678917904</c:v>
                </c:pt>
                <c:pt idx="6">
                  <c:v>258.42047359924089</c:v>
                </c:pt>
                <c:pt idx="7">
                  <c:v>264.98995054047083</c:v>
                </c:pt>
                <c:pt idx="8">
                  <c:v>270.92312620050569</c:v>
                </c:pt>
                <c:pt idx="9">
                  <c:v>276.34301178994917</c:v>
                </c:pt>
                <c:pt idx="10">
                  <c:v>281.33924091731438</c:v>
                </c:pt>
                <c:pt idx="11">
                  <c:v>285.93931470432659</c:v>
                </c:pt>
                <c:pt idx="12">
                  <c:v>289.7002848537752</c:v>
                </c:pt>
                <c:pt idx="13">
                  <c:v>293.26443292316668</c:v>
                </c:pt>
                <c:pt idx="14">
                  <c:v>296.62197814558886</c:v>
                </c:pt>
                <c:pt idx="15">
                  <c:v>299.79754092046483</c:v>
                </c:pt>
                <c:pt idx="16">
                  <c:v>302.81148368708062</c:v>
                </c:pt>
                <c:pt idx="17">
                  <c:v>305.68085009098502</c:v>
                </c:pt>
                <c:pt idx="18">
                  <c:v>308.42005711883252</c:v>
                </c:pt>
                <c:pt idx="19">
                  <c:v>311.04141459123224</c:v>
                </c:pt>
                <c:pt idx="20">
                  <c:v>313.55552144481032</c:v>
                </c:pt>
                <c:pt idx="21">
                  <c:v>315.9715724280133</c:v>
                </c:pt>
                <c:pt idx="22">
                  <c:v>318.29759856463113</c:v>
                </c:pt>
                <c:pt idx="23">
                  <c:v>319.66435965209365</c:v>
                </c:pt>
                <c:pt idx="24">
                  <c:v>322.39569702991065</c:v>
                </c:pt>
                <c:pt idx="25">
                  <c:v>325.04284051318086</c:v>
                </c:pt>
                <c:pt idx="26">
                  <c:v>327.61148597499448</c:v>
                </c:pt>
                <c:pt idx="27">
                  <c:v>330.10674972901927</c:v>
                </c:pt>
                <c:pt idx="28">
                  <c:v>332.5332458666025</c:v>
                </c:pt>
                <c:pt idx="29">
                  <c:v>334.89515098989295</c:v>
                </c:pt>
                <c:pt idx="30">
                  <c:v>337.19625874285862</c:v>
                </c:pt>
                <c:pt idx="31">
                  <c:v>339.44002602232524</c:v>
                </c:pt>
                <c:pt idx="32">
                  <c:v>341.62961235645611</c:v>
                </c:pt>
                <c:pt idx="33">
                  <c:v>343.76791363554082</c:v>
                </c:pt>
                <c:pt idx="34">
                  <c:v>345.85759114595731</c:v>
                </c:pt>
                <c:pt idx="35">
                  <c:v>347.90109667570982</c:v>
                </c:pt>
                <c:pt idx="36">
                  <c:v>355.52950670442704</c:v>
                </c:pt>
                <c:pt idx="37">
                  <c:v>357.92685312293349</c:v>
                </c:pt>
                <c:pt idx="38">
                  <c:v>360.27746374464499</c:v>
                </c:pt>
                <c:pt idx="39">
                  <c:v>362.58341378756245</c:v>
                </c:pt>
                <c:pt idx="40">
                  <c:v>364.84663718775374</c:v>
                </c:pt>
                <c:pt idx="41">
                  <c:v>367.06893940173069</c:v>
                </c:pt>
                <c:pt idx="42">
                  <c:v>369.25200877380723</c:v>
                </c:pt>
                <c:pt idx="43">
                  <c:v>371.39742665869738</c:v>
                </c:pt>
                <c:pt idx="44">
                  <c:v>373.50667646064716</c:v>
                </c:pt>
                <c:pt idx="45">
                  <c:v>375.58115172640896</c:v>
                </c:pt>
                <c:pt idx="46">
                  <c:v>377.62216340937215</c:v>
                </c:pt>
                <c:pt idx="47">
                  <c:v>379.63094640545114</c:v>
                </c:pt>
                <c:pt idx="48">
                  <c:v>381.60866544729106</c:v>
                </c:pt>
                <c:pt idx="49">
                  <c:v>383.55642043151454</c:v>
                </c:pt>
                <c:pt idx="50">
                  <c:v>385.47525124372396</c:v>
                </c:pt>
                <c:pt idx="51">
                  <c:v>387.3661421374735</c:v>
                </c:pt>
                <c:pt idx="52">
                  <c:v>389.23002571616695</c:v>
                </c:pt>
                <c:pt idx="53">
                  <c:v>391.06778656066081</c:v>
                </c:pt>
                <c:pt idx="54">
                  <c:v>392.88026454003312</c:v>
                </c:pt>
                <c:pt idx="55">
                  <c:v>394.66825783841682</c:v>
                </c:pt>
                <c:pt idx="56">
                  <c:v>396.43252572684935</c:v>
                </c:pt>
                <c:pt idx="57">
                  <c:v>398.17379110569891</c:v>
                </c:pt>
                <c:pt idx="58">
                  <c:v>399.89274284025129</c:v>
                </c:pt>
                <c:pt idx="59">
                  <c:v>401.59003790949964</c:v>
                </c:pt>
                <c:pt idx="60">
                  <c:v>403.26630338591048</c:v>
                </c:pt>
                <c:pt idx="61">
                  <c:v>404.92213826201146</c:v>
                </c:pt>
                <c:pt idx="62">
                  <c:v>406.55811513791156</c:v>
                </c:pt>
                <c:pt idx="63">
                  <c:v>408.17478178237388</c:v>
                </c:pt>
                <c:pt idx="64">
                  <c:v>409.77266257872935</c:v>
                </c:pt>
                <c:pt idx="65">
                  <c:v>411.35225986576313</c:v>
                </c:pt>
                <c:pt idx="66">
                  <c:v>412.91405518266947</c:v>
                </c:pt>
                <c:pt idx="67">
                  <c:v>414.45851042625486</c:v>
                </c:pt>
                <c:pt idx="68">
                  <c:v>415.98606892777832</c:v>
                </c:pt>
                <c:pt idx="69">
                  <c:v>417.49715645607904</c:v>
                </c:pt>
                <c:pt idx="70">
                  <c:v>418.99218215301624</c:v>
                </c:pt>
                <c:pt idx="71">
                  <c:v>431.38226634130734</c:v>
                </c:pt>
                <c:pt idx="72">
                  <c:v>443.59435093284793</c:v>
                </c:pt>
                <c:pt idx="73">
                  <c:v>444.88175363449801</c:v>
                </c:pt>
                <c:pt idx="74">
                  <c:v>446.15553660896626</c:v>
                </c:pt>
                <c:pt idx="75">
                  <c:v>447.41602269142368</c:v>
                </c:pt>
                <c:pt idx="76">
                  <c:v>448.6635229385285</c:v>
                </c:pt>
                <c:pt idx="77">
                  <c:v>449.89833720481801</c:v>
                </c:pt>
                <c:pt idx="78">
                  <c:v>451.12075468389969</c:v>
                </c:pt>
                <c:pt idx="79">
                  <c:v>452.33105441700849</c:v>
                </c:pt>
                <c:pt idx="80">
                  <c:v>453.5295057712782</c:v>
                </c:pt>
                <c:pt idx="81">
                  <c:v>454.71636888988292</c:v>
                </c:pt>
                <c:pt idx="82">
                  <c:v>455.89189511602444</c:v>
                </c:pt>
                <c:pt idx="83">
                  <c:v>457.05632739257555</c:v>
                </c:pt>
                <c:pt idx="84">
                  <c:v>458.20990063905737</c:v>
                </c:pt>
                <c:pt idx="85">
                  <c:v>459.35284210747932</c:v>
                </c:pt>
                <c:pt idx="86">
                  <c:v>460.48537171846124</c:v>
                </c:pt>
                <c:pt idx="87">
                  <c:v>461.60770237894337</c:v>
                </c:pt>
                <c:pt idx="88">
                  <c:v>462.72004028269021</c:v>
                </c:pt>
                <c:pt idx="89">
                  <c:v>463.82258519469815</c:v>
                </c:pt>
                <c:pt idx="90">
                  <c:v>464.91553072054421</c:v>
                </c:pt>
                <c:pt idx="91">
                  <c:v>465.99906456162233</c:v>
                </c:pt>
                <c:pt idx="92">
                  <c:v>467.0733687571597</c:v>
                </c:pt>
                <c:pt idx="93">
                  <c:v>468.1386199138193</c:v>
                </c:pt>
                <c:pt idx="94">
                  <c:v>469.19498942366721</c:v>
                </c:pt>
                <c:pt idx="95">
                  <c:v>470.2426436711936</c:v>
                </c:pt>
                <c:pt idx="96">
                  <c:v>471.28174423005726</c:v>
                </c:pt>
                <c:pt idx="97">
                  <c:v>472.31244805015581</c:v>
                </c:pt>
                <c:pt idx="98">
                  <c:v>473.3349076355957</c:v>
                </c:pt>
                <c:pt idx="99">
                  <c:v>474.34927121409214</c:v>
                </c:pt>
                <c:pt idx="100">
                  <c:v>475.35568289828518</c:v>
                </c:pt>
                <c:pt idx="101">
                  <c:v>476.35428283944822</c:v>
                </c:pt>
                <c:pt idx="102">
                  <c:v>477.34520737400067</c:v>
                </c:pt>
                <c:pt idx="103">
                  <c:v>478.32858916324437</c:v>
                </c:pt>
                <c:pt idx="104">
                  <c:v>479.30455732668668</c:v>
                </c:pt>
                <c:pt idx="105">
                  <c:v>480.27323756931173</c:v>
                </c:pt>
                <c:pt idx="106">
                  <c:v>481.23475230312181</c:v>
                </c:pt>
                <c:pt idx="107">
                  <c:v>482.18922076326271</c:v>
                </c:pt>
                <c:pt idx="108">
                  <c:v>483.1367591190218</c:v>
                </c:pt>
                <c:pt idx="109">
                  <c:v>484.07748057996241</c:v>
                </c:pt>
                <c:pt idx="110">
                  <c:v>485.01149549746378</c:v>
                </c:pt>
                <c:pt idx="111">
                  <c:v>485.9389114618927</c:v>
                </c:pt>
                <c:pt idx="112">
                  <c:v>486.85983339563438</c:v>
                </c:pt>
                <c:pt idx="113">
                  <c:v>487.77436364220347</c:v>
                </c:pt>
                <c:pt idx="114">
                  <c:v>488.68260205161459</c:v>
                </c:pt>
                <c:pt idx="115">
                  <c:v>489.5846460622235</c:v>
                </c:pt>
                <c:pt idx="116">
                  <c:v>490.48059077919083</c:v>
                </c:pt>
                <c:pt idx="117">
                  <c:v>491.37052904975633</c:v>
                </c:pt>
                <c:pt idx="118">
                  <c:v>492.25455153545846</c:v>
                </c:pt>
                <c:pt idx="119">
                  <c:v>493.13274678147172</c:v>
                </c:pt>
                <c:pt idx="120">
                  <c:v>494.00520128317271</c:v>
                </c:pt>
                <c:pt idx="121">
                  <c:v>494.87199955009208</c:v>
                </c:pt>
                <c:pt idx="122">
                  <c:v>495.73322416735977</c:v>
                </c:pt>
                <c:pt idx="123">
                  <c:v>496.58895585476608</c:v>
                </c:pt>
                <c:pt idx="124">
                  <c:v>497.43927352355445</c:v>
                </c:pt>
                <c:pt idx="125">
                  <c:v>498.28425433104087</c:v>
                </c:pt>
                <c:pt idx="126">
                  <c:v>499.12397373316645</c:v>
                </c:pt>
                <c:pt idx="127">
                  <c:v>499.95850553507609</c:v>
                </c:pt>
                <c:pt idx="128">
                  <c:v>500.78792193981081</c:v>
                </c:pt>
                <c:pt idx="129">
                  <c:v>501.6122935951978</c:v>
                </c:pt>
                <c:pt idx="130">
                  <c:v>502.43168963902059</c:v>
                </c:pt>
                <c:pt idx="131">
                  <c:v>503.24617774254051</c:v>
                </c:pt>
                <c:pt idx="132">
                  <c:v>504.05582415244811</c:v>
                </c:pt>
                <c:pt idx="133">
                  <c:v>504.86069373130789</c:v>
                </c:pt>
                <c:pt idx="134">
                  <c:v>505.6608499965597</c:v>
                </c:pt>
                <c:pt idx="135">
                  <c:v>506.45635515814581</c:v>
                </c:pt>
                <c:pt idx="136">
                  <c:v>507.24727015481153</c:v>
                </c:pt>
                <c:pt idx="137">
                  <c:v>508.03365468914996</c:v>
                </c:pt>
                <c:pt idx="138">
                  <c:v>508.81556726142117</c:v>
                </c:pt>
                <c:pt idx="139">
                  <c:v>509.59306520222555</c:v>
                </c:pt>
                <c:pt idx="140">
                  <c:v>510.36620470404887</c:v>
                </c:pt>
                <c:pt idx="141">
                  <c:v>511.13504085175026</c:v>
                </c:pt>
                <c:pt idx="142">
                  <c:v>511.89962765201818</c:v>
                </c:pt>
                <c:pt idx="143">
                  <c:v>512.66001806184454</c:v>
                </c:pt>
                <c:pt idx="144">
                  <c:v>513.41626401605868</c:v>
                </c:pt>
                <c:pt idx="145">
                  <c:v>514.16841645394879</c:v>
                </c:pt>
                <c:pt idx="146">
                  <c:v>514.91652534501861</c:v>
                </c:pt>
                <c:pt idx="147">
                  <c:v>515.66063971390213</c:v>
                </c:pt>
                <c:pt idx="148">
                  <c:v>516.40080766447818</c:v>
                </c:pt>
                <c:pt idx="149">
                  <c:v>517.1370764032132</c:v>
                </c:pt>
                <c:pt idx="150">
                  <c:v>517.86949226175568</c:v>
                </c:pt>
                <c:pt idx="151">
                  <c:v>518.59810071882134</c:v>
                </c:pt>
                <c:pt idx="152">
                  <c:v>519.32294642139107</c:v>
                </c:pt>
                <c:pt idx="153">
                  <c:v>520.04407320524047</c:v>
                </c:pt>
                <c:pt idx="154">
                  <c:v>520.76152411484281</c:v>
                </c:pt>
                <c:pt idx="155">
                  <c:v>521.47534142265056</c:v>
                </c:pt>
                <c:pt idx="156">
                  <c:v>522.18556664779055</c:v>
                </c:pt>
                <c:pt idx="157">
                  <c:v>522.89224057419108</c:v>
                </c:pt>
                <c:pt idx="158">
                  <c:v>523.59540326815875</c:v>
                </c:pt>
                <c:pt idx="159">
                  <c:v>524.29509409542868</c:v>
                </c:pt>
                <c:pt idx="160">
                  <c:v>524.9913517377056</c:v>
                </c:pt>
                <c:pt idx="161">
                  <c:v>525.68421420871664</c:v>
                </c:pt>
                <c:pt idx="162">
                  <c:v>526.37371886978565</c:v>
                </c:pt>
                <c:pt idx="163">
                  <c:v>527.05990244495661</c:v>
                </c:pt>
                <c:pt idx="164">
                  <c:v>527.74280103567321</c:v>
                </c:pt>
                <c:pt idx="165">
                  <c:v>528.42245013503475</c:v>
                </c:pt>
                <c:pt idx="166">
                  <c:v>529.09888464164362</c:v>
                </c:pt>
                <c:pt idx="167">
                  <c:v>529.77213887305209</c:v>
                </c:pt>
                <c:pt idx="168">
                  <c:v>530.44224657883296</c:v>
                </c:pt>
                <c:pt idx="169">
                  <c:v>531.10924095327459</c:v>
                </c:pt>
                <c:pt idx="170">
                  <c:v>531.77315464772505</c:v>
                </c:pt>
                <c:pt idx="171">
                  <c:v>532.43401978258623</c:v>
                </c:pt>
                <c:pt idx="172">
                  <c:v>533.09186795897983</c:v>
                </c:pt>
                <c:pt idx="173">
                  <c:v>533.7467302700868</c:v>
                </c:pt>
                <c:pt idx="174">
                  <c:v>534.39863731217974</c:v>
                </c:pt>
                <c:pt idx="175">
                  <c:v>535.04761919535019</c:v>
                </c:pt>
                <c:pt idx="176">
                  <c:v>535.69370555394676</c:v>
                </c:pt>
                <c:pt idx="177">
                  <c:v>536.33692555673258</c:v>
                </c:pt>
                <c:pt idx="178">
                  <c:v>536.97730791676895</c:v>
                </c:pt>
                <c:pt idx="179">
                  <c:v>537.61488090103376</c:v>
                </c:pt>
                <c:pt idx="180">
                  <c:v>538.24967233978896</c:v>
                </c:pt>
                <c:pt idx="181">
                  <c:v>538.88170963569416</c:v>
                </c:pt>
                <c:pt idx="182">
                  <c:v>539.51101977268979</c:v>
                </c:pt>
                <c:pt idx="183">
                  <c:v>540.13762932463976</c:v>
                </c:pt>
                <c:pt idx="184">
                  <c:v>540.76156446375592</c:v>
                </c:pt>
                <c:pt idx="185">
                  <c:v>541.38285096880122</c:v>
                </c:pt>
                <c:pt idx="186">
                  <c:v>542.00151423308307</c:v>
                </c:pt>
                <c:pt idx="187">
                  <c:v>542.61757927224676</c:v>
                </c:pt>
                <c:pt idx="188">
                  <c:v>543.23107073186202</c:v>
                </c:pt>
                <c:pt idx="189">
                  <c:v>543.84201289482667</c:v>
                </c:pt>
                <c:pt idx="190">
                  <c:v>544.45042968857865</c:v>
                </c:pt>
                <c:pt idx="191">
                  <c:v>545.05634469213021</c:v>
                </c:pt>
                <c:pt idx="192">
                  <c:v>545.65978114292557</c:v>
                </c:pt>
                <c:pt idx="193">
                  <c:v>546.26076194353061</c:v>
                </c:pt>
                <c:pt idx="194">
                  <c:v>546.85930966815545</c:v>
                </c:pt>
                <c:pt idx="195">
                  <c:v>547.4554465690195</c:v>
                </c:pt>
                <c:pt idx="196">
                  <c:v>548.04919458255893</c:v>
                </c:pt>
                <c:pt idx="197">
                  <c:v>548.64057533548851</c:v>
                </c:pt>
                <c:pt idx="198">
                  <c:v>549.22961015070985</c:v>
                </c:pt>
                <c:pt idx="199">
                  <c:v>549.81632005308268</c:v>
                </c:pt>
                <c:pt idx="200">
                  <c:v>550.40072577505907</c:v>
                </c:pt>
                <c:pt idx="201">
                  <c:v>550.98284776218111</c:v>
                </c:pt>
                <c:pt idx="202">
                  <c:v>551.56270617844621</c:v>
                </c:pt>
                <c:pt idx="203">
                  <c:v>552.14032091155502</c:v>
                </c:pt>
                <c:pt idx="204">
                  <c:v>552.71571157802555</c:v>
                </c:pt>
                <c:pt idx="205">
                  <c:v>553.28889752819737</c:v>
                </c:pt>
                <c:pt idx="206">
                  <c:v>553.85989785111235</c:v>
                </c:pt>
                <c:pt idx="207">
                  <c:v>554.42873137928621</c:v>
                </c:pt>
                <c:pt idx="208">
                  <c:v>554.99541669337361</c:v>
                </c:pt>
                <c:pt idx="209">
                  <c:v>555.55997212671991</c:v>
                </c:pt>
                <c:pt idx="210">
                  <c:v>556.12241576981296</c:v>
                </c:pt>
                <c:pt idx="211">
                  <c:v>556.68276547463574</c:v>
                </c:pt>
                <c:pt idx="212">
                  <c:v>557.24103885891805</c:v>
                </c:pt>
                <c:pt idx="213">
                  <c:v>557.79725331029215</c:v>
                </c:pt>
                <c:pt idx="214">
                  <c:v>558.35142599035885</c:v>
                </c:pt>
                <c:pt idx="215">
                  <c:v>558.90357383866194</c:v>
                </c:pt>
                <c:pt idx="216">
                  <c:v>559.45371357657439</c:v>
                </c:pt>
                <c:pt idx="217">
                  <c:v>560.00186171109601</c:v>
                </c:pt>
                <c:pt idx="218">
                  <c:v>560.54803453857517</c:v>
                </c:pt>
                <c:pt idx="219">
                  <c:v>561.09224814834226</c:v>
                </c:pt>
                <c:pt idx="220">
                  <c:v>561.63451842626603</c:v>
                </c:pt>
                <c:pt idx="221">
                  <c:v>562.17486105823673</c:v>
                </c:pt>
                <c:pt idx="222">
                  <c:v>562.7132915335693</c:v>
                </c:pt>
                <c:pt idx="223">
                  <c:v>563.24982514833778</c:v>
                </c:pt>
                <c:pt idx="224">
                  <c:v>563.78447700863228</c:v>
                </c:pt>
                <c:pt idx="225">
                  <c:v>564.31726203375831</c:v>
                </c:pt>
                <c:pt idx="226">
                  <c:v>564.84819495935244</c:v>
                </c:pt>
                <c:pt idx="227">
                  <c:v>565.37729034044969</c:v>
                </c:pt>
                <c:pt idx="228">
                  <c:v>565.90456255447225</c:v>
                </c:pt>
                <c:pt idx="229">
                  <c:v>566.43002580416282</c:v>
                </c:pt>
                <c:pt idx="230">
                  <c:v>566.95369412045886</c:v>
                </c:pt>
                <c:pt idx="231">
                  <c:v>567.47558136529915</c:v>
                </c:pt>
                <c:pt idx="232">
                  <c:v>567.99570123438389</c:v>
                </c:pt>
                <c:pt idx="233">
                  <c:v>568.51406725986624</c:v>
                </c:pt>
                <c:pt idx="234">
                  <c:v>569.03069281299997</c:v>
                </c:pt>
                <c:pt idx="235">
                  <c:v>569.54559110672301</c:v>
                </c:pt>
                <c:pt idx="236">
                  <c:v>570.05877519819808</c:v>
                </c:pt>
                <c:pt idx="237">
                  <c:v>570.57025799129394</c:v>
                </c:pt>
                <c:pt idx="238">
                  <c:v>571.08005223902353</c:v>
                </c:pt>
                <c:pt idx="239">
                  <c:v>571.58817054592896</c:v>
                </c:pt>
                <c:pt idx="240">
                  <c:v>572.09462537042111</c:v>
                </c:pt>
                <c:pt idx="241">
                  <c:v>572.59942902707144</c:v>
                </c:pt>
                <c:pt idx="242">
                  <c:v>573.10259368885966</c:v>
                </c:pt>
                <c:pt idx="243">
                  <c:v>573.60413138937542</c:v>
                </c:pt>
                <c:pt idx="244">
                  <c:v>574.10405402498225</c:v>
                </c:pt>
                <c:pt idx="245">
                  <c:v>574.60237335693046</c:v>
                </c:pt>
                <c:pt idx="246">
                  <c:v>575.09910101343655</c:v>
                </c:pt>
                <c:pt idx="247">
                  <c:v>575.5942484917199</c:v>
                </c:pt>
                <c:pt idx="248">
                  <c:v>576.08782715999746</c:v>
                </c:pt>
                <c:pt idx="249">
                  <c:v>576.57984825944561</c:v>
                </c:pt>
                <c:pt idx="250">
                  <c:v>577.07032290611994</c:v>
                </c:pt>
                <c:pt idx="251">
                  <c:v>577.5592620928395</c:v>
                </c:pt>
                <c:pt idx="252">
                  <c:v>578.0466766910389</c:v>
                </c:pt>
                <c:pt idx="253">
                  <c:v>578.53257745257872</c:v>
                </c:pt>
                <c:pt idx="254">
                  <c:v>579.01697501152773</c:v>
                </c:pt>
                <c:pt idx="255">
                  <c:v>579.49987988590772</c:v>
                </c:pt>
                <c:pt idx="256">
                  <c:v>579.98130247941094</c:v>
                </c:pt>
                <c:pt idx="257">
                  <c:v>580.46125308307899</c:v>
                </c:pt>
                <c:pt idx="258">
                  <c:v>580.93974187695471</c:v>
                </c:pt>
                <c:pt idx="259">
                  <c:v>581.41677893170333</c:v>
                </c:pt>
                <c:pt idx="260">
                  <c:v>581.89237421020243</c:v>
                </c:pt>
                <c:pt idx="261">
                  <c:v>582.36653756910437</c:v>
                </c:pt>
                <c:pt idx="262">
                  <c:v>582.83927876036887</c:v>
                </c:pt>
                <c:pt idx="263">
                  <c:v>583.31060743276862</c:v>
                </c:pt>
                <c:pt idx="264">
                  <c:v>583.78053313336625</c:v>
                </c:pt>
                <c:pt idx="265">
                  <c:v>584.24906530896703</c:v>
                </c:pt>
                <c:pt idx="266">
                  <c:v>584.71621330754317</c:v>
                </c:pt>
                <c:pt idx="267">
                  <c:v>585.18198637963451</c:v>
                </c:pt>
                <c:pt idx="268">
                  <c:v>585.64639367972188</c:v>
                </c:pt>
                <c:pt idx="269">
                  <c:v>586.10944426757874</c:v>
                </c:pt>
                <c:pt idx="270">
                  <c:v>586.5711471095974</c:v>
                </c:pt>
                <c:pt idx="271">
                  <c:v>587.03151108009195</c:v>
                </c:pt>
                <c:pt idx="272">
                  <c:v>587.49054496257736</c:v>
                </c:pt>
                <c:pt idx="273">
                  <c:v>587.9482574510281</c:v>
                </c:pt>
                <c:pt idx="274">
                  <c:v>588.40465715111623</c:v>
                </c:pt>
                <c:pt idx="275">
                  <c:v>588.85975258141957</c:v>
                </c:pt>
                <c:pt idx="276">
                  <c:v>589.31355217462215</c:v>
                </c:pt>
                <c:pt idx="277">
                  <c:v>589.76606427868285</c:v>
                </c:pt>
                <c:pt idx="278">
                  <c:v>590.21729715798688</c:v>
                </c:pt>
                <c:pt idx="279">
                  <c:v>590.66725899448272</c:v>
                </c:pt>
                <c:pt idx="280">
                  <c:v>591.11595788879197</c:v>
                </c:pt>
                <c:pt idx="281">
                  <c:v>591.56340186130376</c:v>
                </c:pt>
                <c:pt idx="282">
                  <c:v>592.00959885325517</c:v>
                </c:pt>
                <c:pt idx="283">
                  <c:v>592.45455672778246</c:v>
                </c:pt>
                <c:pt idx="284">
                  <c:v>592.89828327096666</c:v>
                </c:pt>
                <c:pt idx="285">
                  <c:v>593.34078619285219</c:v>
                </c:pt>
                <c:pt idx="286">
                  <c:v>593.78207312845473</c:v>
                </c:pt>
                <c:pt idx="287">
                  <c:v>594.22215163874887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29-4B5C-819B-22716010D386}"/>
            </c:ext>
          </c:extLst>
        </c:ser>
        <c:ser>
          <c:idx val="1"/>
          <c:order val="1"/>
          <c:tx>
            <c:strRef>
              <c:f>'BV Global'!$L$107</c:f>
              <c:strCache>
                <c:ptCount val="1"/>
                <c:pt idx="0">
                  <c:v>Vs [m3]</c:v>
                </c:pt>
              </c:strCache>
            </c:strRef>
          </c:tx>
          <c:marker>
            <c:symbol val="none"/>
          </c:marker>
          <c:xVal>
            <c:numRef>
              <c:f>'BV Global'!$B$109:$B$396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Global'!$L$109:$L$396</c:f>
              <c:numCache>
                <c:formatCode>#,##0.00</c:formatCode>
                <c:ptCount val="288"/>
                <c:pt idx="0">
                  <c:v>1.299528</c:v>
                </c:pt>
                <c:pt idx="1">
                  <c:v>2.16588</c:v>
                </c:pt>
                <c:pt idx="2">
                  <c:v>3.2488199999999998</c:v>
                </c:pt>
                <c:pt idx="3">
                  <c:v>4.3317600000000001</c:v>
                </c:pt>
                <c:pt idx="4">
                  <c:v>5.4146999999999998</c:v>
                </c:pt>
                <c:pt idx="5">
                  <c:v>6.4976399999999996</c:v>
                </c:pt>
                <c:pt idx="6">
                  <c:v>7.5805800000000003</c:v>
                </c:pt>
                <c:pt idx="7">
                  <c:v>8.6635200000000001</c:v>
                </c:pt>
                <c:pt idx="8">
                  <c:v>9.746459999999999</c:v>
                </c:pt>
                <c:pt idx="9">
                  <c:v>10.8294</c:v>
                </c:pt>
                <c:pt idx="10">
                  <c:v>11.91234</c:v>
                </c:pt>
                <c:pt idx="11">
                  <c:v>12.995279999999999</c:v>
                </c:pt>
                <c:pt idx="12">
                  <c:v>14.07822</c:v>
                </c:pt>
                <c:pt idx="13">
                  <c:v>15.161160000000001</c:v>
                </c:pt>
                <c:pt idx="14">
                  <c:v>16.2441</c:v>
                </c:pt>
                <c:pt idx="15">
                  <c:v>17.32704</c:v>
                </c:pt>
                <c:pt idx="16">
                  <c:v>18.409980000000001</c:v>
                </c:pt>
                <c:pt idx="17">
                  <c:v>19.492919999999998</c:v>
                </c:pt>
                <c:pt idx="18">
                  <c:v>20.575860000000002</c:v>
                </c:pt>
                <c:pt idx="19">
                  <c:v>21.658799999999999</c:v>
                </c:pt>
                <c:pt idx="20">
                  <c:v>22.741739999999997</c:v>
                </c:pt>
                <c:pt idx="21">
                  <c:v>23.824680000000001</c:v>
                </c:pt>
                <c:pt idx="22">
                  <c:v>24.907619999999998</c:v>
                </c:pt>
                <c:pt idx="23">
                  <c:v>25.990559999999999</c:v>
                </c:pt>
                <c:pt idx="24">
                  <c:v>27.073499999999999</c:v>
                </c:pt>
                <c:pt idx="25">
                  <c:v>28.15644</c:v>
                </c:pt>
                <c:pt idx="26">
                  <c:v>29.239379999999997</c:v>
                </c:pt>
                <c:pt idx="27">
                  <c:v>30.322320000000001</c:v>
                </c:pt>
                <c:pt idx="28">
                  <c:v>31.405259999999998</c:v>
                </c:pt>
                <c:pt idx="29">
                  <c:v>32.488199999999999</c:v>
                </c:pt>
                <c:pt idx="30">
                  <c:v>33.57114</c:v>
                </c:pt>
                <c:pt idx="31">
                  <c:v>34.65408</c:v>
                </c:pt>
                <c:pt idx="32">
                  <c:v>35.737019999999994</c:v>
                </c:pt>
                <c:pt idx="33">
                  <c:v>36.819960000000002</c:v>
                </c:pt>
                <c:pt idx="34">
                  <c:v>37.902900000000002</c:v>
                </c:pt>
                <c:pt idx="35">
                  <c:v>38.985839999999996</c:v>
                </c:pt>
                <c:pt idx="36">
                  <c:v>40.068779999999997</c:v>
                </c:pt>
                <c:pt idx="37">
                  <c:v>41.151720000000005</c:v>
                </c:pt>
                <c:pt idx="38">
                  <c:v>42.234659999999998</c:v>
                </c:pt>
                <c:pt idx="39">
                  <c:v>43.317599999999999</c:v>
                </c:pt>
                <c:pt idx="40">
                  <c:v>44.400539999999999</c:v>
                </c:pt>
                <c:pt idx="41">
                  <c:v>45.483479999999993</c:v>
                </c:pt>
                <c:pt idx="42">
                  <c:v>46.566420000000001</c:v>
                </c:pt>
                <c:pt idx="43">
                  <c:v>47.649360000000001</c:v>
                </c:pt>
                <c:pt idx="44">
                  <c:v>48.732299999999995</c:v>
                </c:pt>
                <c:pt idx="45">
                  <c:v>49.815239999999996</c:v>
                </c:pt>
                <c:pt idx="46">
                  <c:v>50.898180000000004</c:v>
                </c:pt>
                <c:pt idx="47">
                  <c:v>51.981119999999997</c:v>
                </c:pt>
                <c:pt idx="48">
                  <c:v>53.064059999999998</c:v>
                </c:pt>
                <c:pt idx="49">
                  <c:v>54.146999999999998</c:v>
                </c:pt>
                <c:pt idx="50">
                  <c:v>55.229939999999992</c:v>
                </c:pt>
                <c:pt idx="51">
                  <c:v>56.31288</c:v>
                </c:pt>
                <c:pt idx="52">
                  <c:v>57.395820000000001</c:v>
                </c:pt>
                <c:pt idx="53">
                  <c:v>58.478759999999994</c:v>
                </c:pt>
                <c:pt idx="54">
                  <c:v>59.561699999999995</c:v>
                </c:pt>
                <c:pt idx="55">
                  <c:v>60.644640000000003</c:v>
                </c:pt>
                <c:pt idx="56">
                  <c:v>61.727580000000003</c:v>
                </c:pt>
                <c:pt idx="57">
                  <c:v>62.810519999999997</c:v>
                </c:pt>
                <c:pt idx="58">
                  <c:v>63.893459999999997</c:v>
                </c:pt>
                <c:pt idx="59">
                  <c:v>64.976399999999998</c:v>
                </c:pt>
                <c:pt idx="60">
                  <c:v>66.059339999999992</c:v>
                </c:pt>
                <c:pt idx="61">
                  <c:v>67.14228</c:v>
                </c:pt>
                <c:pt idx="62">
                  <c:v>68.225220000000007</c:v>
                </c:pt>
                <c:pt idx="63">
                  <c:v>69.308160000000001</c:v>
                </c:pt>
                <c:pt idx="64">
                  <c:v>70.391099999999994</c:v>
                </c:pt>
                <c:pt idx="65">
                  <c:v>71.474039999999988</c:v>
                </c:pt>
                <c:pt idx="66">
                  <c:v>72.556979999999996</c:v>
                </c:pt>
                <c:pt idx="67">
                  <c:v>73.639920000000004</c:v>
                </c:pt>
                <c:pt idx="68">
                  <c:v>74.722859999999997</c:v>
                </c:pt>
                <c:pt idx="69">
                  <c:v>75.805800000000005</c:v>
                </c:pt>
                <c:pt idx="70">
                  <c:v>76.888739999999984</c:v>
                </c:pt>
                <c:pt idx="71">
                  <c:v>77.971679999999992</c:v>
                </c:pt>
                <c:pt idx="72">
                  <c:v>79.05462</c:v>
                </c:pt>
                <c:pt idx="73">
                  <c:v>80.137559999999993</c:v>
                </c:pt>
                <c:pt idx="74">
                  <c:v>81.220500000000001</c:v>
                </c:pt>
                <c:pt idx="75">
                  <c:v>82.303440000000009</c:v>
                </c:pt>
                <c:pt idx="76">
                  <c:v>83.386380000000003</c:v>
                </c:pt>
                <c:pt idx="77">
                  <c:v>84.469319999999996</c:v>
                </c:pt>
                <c:pt idx="78">
                  <c:v>85.55225999999999</c:v>
                </c:pt>
                <c:pt idx="79">
                  <c:v>86.635199999999998</c:v>
                </c:pt>
                <c:pt idx="80">
                  <c:v>87.718140000000005</c:v>
                </c:pt>
                <c:pt idx="81">
                  <c:v>88.801079999999999</c:v>
                </c:pt>
                <c:pt idx="82">
                  <c:v>89.884020000000007</c:v>
                </c:pt>
                <c:pt idx="83">
                  <c:v>90.966959999999986</c:v>
                </c:pt>
                <c:pt idx="84">
                  <c:v>92.049899999999994</c:v>
                </c:pt>
                <c:pt idx="85">
                  <c:v>93.132840000000002</c:v>
                </c:pt>
                <c:pt idx="86">
                  <c:v>94.215779999999995</c:v>
                </c:pt>
                <c:pt idx="87">
                  <c:v>95.298720000000003</c:v>
                </c:pt>
                <c:pt idx="88">
                  <c:v>96.381659999999997</c:v>
                </c:pt>
                <c:pt idx="89">
                  <c:v>97.46459999999999</c:v>
                </c:pt>
                <c:pt idx="90">
                  <c:v>98.547539999999998</c:v>
                </c:pt>
                <c:pt idx="91">
                  <c:v>99.630479999999991</c:v>
                </c:pt>
                <c:pt idx="92">
                  <c:v>100.71342</c:v>
                </c:pt>
                <c:pt idx="93">
                  <c:v>101.79636000000001</c:v>
                </c:pt>
                <c:pt idx="94">
                  <c:v>102.8793</c:v>
                </c:pt>
                <c:pt idx="95">
                  <c:v>103.96223999999999</c:v>
                </c:pt>
                <c:pt idx="96">
                  <c:v>105.04517999999999</c:v>
                </c:pt>
                <c:pt idx="97">
                  <c:v>106.12812</c:v>
                </c:pt>
                <c:pt idx="98">
                  <c:v>107.21106</c:v>
                </c:pt>
                <c:pt idx="99">
                  <c:v>108.294</c:v>
                </c:pt>
                <c:pt idx="100">
                  <c:v>109.37694</c:v>
                </c:pt>
                <c:pt idx="101">
                  <c:v>110.45987999999998</c:v>
                </c:pt>
                <c:pt idx="102">
                  <c:v>111.54281999999999</c:v>
                </c:pt>
                <c:pt idx="103">
                  <c:v>112.62576</c:v>
                </c:pt>
                <c:pt idx="104">
                  <c:v>113.70869999999999</c:v>
                </c:pt>
                <c:pt idx="105">
                  <c:v>114.79164</c:v>
                </c:pt>
                <c:pt idx="106">
                  <c:v>115.87458000000001</c:v>
                </c:pt>
                <c:pt idx="107">
                  <c:v>116.95751999999999</c:v>
                </c:pt>
                <c:pt idx="108">
                  <c:v>118.04046</c:v>
                </c:pt>
                <c:pt idx="109">
                  <c:v>119.12339999999999</c:v>
                </c:pt>
                <c:pt idx="110">
                  <c:v>120.20634</c:v>
                </c:pt>
                <c:pt idx="111">
                  <c:v>121.28928000000001</c:v>
                </c:pt>
                <c:pt idx="112">
                  <c:v>122.37222</c:v>
                </c:pt>
                <c:pt idx="113">
                  <c:v>123.45516000000001</c:v>
                </c:pt>
                <c:pt idx="114">
                  <c:v>124.53809999999999</c:v>
                </c:pt>
                <c:pt idx="115">
                  <c:v>125.62103999999999</c:v>
                </c:pt>
                <c:pt idx="116">
                  <c:v>126.70398</c:v>
                </c:pt>
                <c:pt idx="117">
                  <c:v>127.78691999999999</c:v>
                </c:pt>
                <c:pt idx="118">
                  <c:v>128.86985999999999</c:v>
                </c:pt>
                <c:pt idx="119">
                  <c:v>129.9528</c:v>
                </c:pt>
                <c:pt idx="120">
                  <c:v>131.03574</c:v>
                </c:pt>
                <c:pt idx="121">
                  <c:v>132.11867999999998</c:v>
                </c:pt>
                <c:pt idx="122">
                  <c:v>133.20161999999999</c:v>
                </c:pt>
                <c:pt idx="123">
                  <c:v>134.28456</c:v>
                </c:pt>
                <c:pt idx="124">
                  <c:v>135.36750000000001</c:v>
                </c:pt>
                <c:pt idx="125">
                  <c:v>136.45044000000001</c:v>
                </c:pt>
                <c:pt idx="126">
                  <c:v>137.53337999999999</c:v>
                </c:pt>
                <c:pt idx="127">
                  <c:v>138.61632</c:v>
                </c:pt>
                <c:pt idx="128">
                  <c:v>139.69926000000001</c:v>
                </c:pt>
                <c:pt idx="129">
                  <c:v>140.78219999999999</c:v>
                </c:pt>
                <c:pt idx="130">
                  <c:v>141.86514</c:v>
                </c:pt>
                <c:pt idx="131">
                  <c:v>142.94807999999998</c:v>
                </c:pt>
                <c:pt idx="132">
                  <c:v>144.03101999999998</c:v>
                </c:pt>
                <c:pt idx="133">
                  <c:v>145.11395999999999</c:v>
                </c:pt>
                <c:pt idx="134">
                  <c:v>146.1969</c:v>
                </c:pt>
                <c:pt idx="135">
                  <c:v>147.27984000000001</c:v>
                </c:pt>
                <c:pt idx="136">
                  <c:v>148.36277999999999</c:v>
                </c:pt>
                <c:pt idx="137">
                  <c:v>149.44571999999999</c:v>
                </c:pt>
                <c:pt idx="138">
                  <c:v>150.52866</c:v>
                </c:pt>
                <c:pt idx="139">
                  <c:v>151.61160000000001</c:v>
                </c:pt>
                <c:pt idx="140">
                  <c:v>152.69454000000002</c:v>
                </c:pt>
                <c:pt idx="141">
                  <c:v>153.77747999999997</c:v>
                </c:pt>
                <c:pt idx="142">
                  <c:v>154.86041999999998</c:v>
                </c:pt>
                <c:pt idx="143">
                  <c:v>155.94335999999998</c:v>
                </c:pt>
                <c:pt idx="144">
                  <c:v>157.02629999999999</c:v>
                </c:pt>
                <c:pt idx="145">
                  <c:v>158.10924</c:v>
                </c:pt>
                <c:pt idx="146">
                  <c:v>159.19217999999998</c:v>
                </c:pt>
                <c:pt idx="147">
                  <c:v>160.27511999999999</c:v>
                </c:pt>
                <c:pt idx="148">
                  <c:v>161.35805999999999</c:v>
                </c:pt>
                <c:pt idx="149">
                  <c:v>162.441</c:v>
                </c:pt>
                <c:pt idx="150">
                  <c:v>163.52394000000001</c:v>
                </c:pt>
                <c:pt idx="151">
                  <c:v>164.60688000000002</c:v>
                </c:pt>
                <c:pt idx="152">
                  <c:v>165.68982</c:v>
                </c:pt>
                <c:pt idx="153">
                  <c:v>166.77276000000001</c:v>
                </c:pt>
                <c:pt idx="154">
                  <c:v>167.85569999999998</c:v>
                </c:pt>
                <c:pt idx="155">
                  <c:v>168.93863999999999</c:v>
                </c:pt>
                <c:pt idx="156">
                  <c:v>170.02158</c:v>
                </c:pt>
                <c:pt idx="157">
                  <c:v>171.10451999999998</c:v>
                </c:pt>
                <c:pt idx="158">
                  <c:v>172.18745999999999</c:v>
                </c:pt>
                <c:pt idx="159">
                  <c:v>173.2704</c:v>
                </c:pt>
                <c:pt idx="160">
                  <c:v>174.35334</c:v>
                </c:pt>
                <c:pt idx="161">
                  <c:v>175.43628000000001</c:v>
                </c:pt>
                <c:pt idx="162">
                  <c:v>176.51921999999999</c:v>
                </c:pt>
                <c:pt idx="163">
                  <c:v>177.60216</c:v>
                </c:pt>
                <c:pt idx="164">
                  <c:v>178.68510000000001</c:v>
                </c:pt>
                <c:pt idx="165">
                  <c:v>179.76804000000001</c:v>
                </c:pt>
                <c:pt idx="166">
                  <c:v>180.85097999999999</c:v>
                </c:pt>
                <c:pt idx="167">
                  <c:v>181.93391999999997</c:v>
                </c:pt>
                <c:pt idx="168">
                  <c:v>183.01685999999998</c:v>
                </c:pt>
                <c:pt idx="169">
                  <c:v>184.09979999999999</c:v>
                </c:pt>
                <c:pt idx="170">
                  <c:v>185.18274</c:v>
                </c:pt>
                <c:pt idx="171">
                  <c:v>186.26568</c:v>
                </c:pt>
                <c:pt idx="172">
                  <c:v>187.34861999999998</c:v>
                </c:pt>
                <c:pt idx="173">
                  <c:v>188.43155999999999</c:v>
                </c:pt>
                <c:pt idx="174">
                  <c:v>189.5145</c:v>
                </c:pt>
                <c:pt idx="175">
                  <c:v>190.59744000000001</c:v>
                </c:pt>
                <c:pt idx="176">
                  <c:v>191.68038000000001</c:v>
                </c:pt>
                <c:pt idx="177">
                  <c:v>192.76331999999999</c:v>
                </c:pt>
                <c:pt idx="178">
                  <c:v>193.84625999999997</c:v>
                </c:pt>
                <c:pt idx="179">
                  <c:v>194.92919999999998</c:v>
                </c:pt>
                <c:pt idx="180">
                  <c:v>196.01213999999999</c:v>
                </c:pt>
                <c:pt idx="181">
                  <c:v>197.09508</c:v>
                </c:pt>
                <c:pt idx="182">
                  <c:v>198.17802</c:v>
                </c:pt>
                <c:pt idx="183">
                  <c:v>199.26095999999998</c:v>
                </c:pt>
                <c:pt idx="184">
                  <c:v>200.34389999999999</c:v>
                </c:pt>
                <c:pt idx="185">
                  <c:v>201.42684</c:v>
                </c:pt>
                <c:pt idx="186">
                  <c:v>202.50978000000001</c:v>
                </c:pt>
                <c:pt idx="187">
                  <c:v>203.59272000000001</c:v>
                </c:pt>
                <c:pt idx="188">
                  <c:v>204.67565999999999</c:v>
                </c:pt>
                <c:pt idx="189">
                  <c:v>205.7586</c:v>
                </c:pt>
                <c:pt idx="190">
                  <c:v>206.84154000000001</c:v>
                </c:pt>
                <c:pt idx="191">
                  <c:v>207.92447999999999</c:v>
                </c:pt>
                <c:pt idx="192">
                  <c:v>209.00742</c:v>
                </c:pt>
                <c:pt idx="193">
                  <c:v>210.09035999999998</c:v>
                </c:pt>
                <c:pt idx="194">
                  <c:v>211.17329999999998</c:v>
                </c:pt>
                <c:pt idx="195">
                  <c:v>212.25623999999999</c:v>
                </c:pt>
                <c:pt idx="196">
                  <c:v>213.33918</c:v>
                </c:pt>
                <c:pt idx="197">
                  <c:v>214.42212000000001</c:v>
                </c:pt>
                <c:pt idx="198">
                  <c:v>215.50505999999999</c:v>
                </c:pt>
                <c:pt idx="199">
                  <c:v>216.58799999999999</c:v>
                </c:pt>
                <c:pt idx="200">
                  <c:v>217.67094</c:v>
                </c:pt>
                <c:pt idx="201">
                  <c:v>218.75388000000001</c:v>
                </c:pt>
                <c:pt idx="202">
                  <c:v>219.83682000000002</c:v>
                </c:pt>
                <c:pt idx="203">
                  <c:v>220.91975999999997</c:v>
                </c:pt>
                <c:pt idx="204">
                  <c:v>222.00269999999998</c:v>
                </c:pt>
                <c:pt idx="205">
                  <c:v>223.08563999999998</c:v>
                </c:pt>
                <c:pt idx="206">
                  <c:v>224.16857999999999</c:v>
                </c:pt>
                <c:pt idx="207">
                  <c:v>225.25152</c:v>
                </c:pt>
                <c:pt idx="208">
                  <c:v>226.33445999999998</c:v>
                </c:pt>
                <c:pt idx="209">
                  <c:v>227.41739999999999</c:v>
                </c:pt>
                <c:pt idx="210">
                  <c:v>228.50033999999999</c:v>
                </c:pt>
                <c:pt idx="211">
                  <c:v>229.58328</c:v>
                </c:pt>
                <c:pt idx="212">
                  <c:v>230.66622000000001</c:v>
                </c:pt>
                <c:pt idx="213">
                  <c:v>231.74916000000002</c:v>
                </c:pt>
                <c:pt idx="214">
                  <c:v>232.8321</c:v>
                </c:pt>
                <c:pt idx="215">
                  <c:v>233.91503999999998</c:v>
                </c:pt>
                <c:pt idx="216">
                  <c:v>234.99797999999998</c:v>
                </c:pt>
                <c:pt idx="217">
                  <c:v>236.08091999999999</c:v>
                </c:pt>
                <c:pt idx="218">
                  <c:v>237.16386</c:v>
                </c:pt>
                <c:pt idx="219">
                  <c:v>238.24679999999998</c:v>
                </c:pt>
                <c:pt idx="220">
                  <c:v>239.32973999999999</c:v>
                </c:pt>
                <c:pt idx="221">
                  <c:v>240.41267999999999</c:v>
                </c:pt>
                <c:pt idx="222">
                  <c:v>241.49562</c:v>
                </c:pt>
                <c:pt idx="223">
                  <c:v>242.57856000000001</c:v>
                </c:pt>
                <c:pt idx="224">
                  <c:v>243.66149999999999</c:v>
                </c:pt>
                <c:pt idx="225">
                  <c:v>244.74444</c:v>
                </c:pt>
                <c:pt idx="226">
                  <c:v>245.82738000000001</c:v>
                </c:pt>
                <c:pt idx="227">
                  <c:v>246.91032000000001</c:v>
                </c:pt>
                <c:pt idx="228">
                  <c:v>247.99325999999999</c:v>
                </c:pt>
                <c:pt idx="229">
                  <c:v>249.07619999999997</c:v>
                </c:pt>
                <c:pt idx="230">
                  <c:v>250.15913999999998</c:v>
                </c:pt>
                <c:pt idx="231">
                  <c:v>251.24207999999999</c:v>
                </c:pt>
                <c:pt idx="232">
                  <c:v>252.32501999999999</c:v>
                </c:pt>
                <c:pt idx="233">
                  <c:v>253.40796</c:v>
                </c:pt>
                <c:pt idx="234">
                  <c:v>254.49089999999998</c:v>
                </c:pt>
                <c:pt idx="235">
                  <c:v>255.57383999999999</c:v>
                </c:pt>
                <c:pt idx="236">
                  <c:v>256.65678000000003</c:v>
                </c:pt>
                <c:pt idx="237">
                  <c:v>257.73971999999998</c:v>
                </c:pt>
                <c:pt idx="238">
                  <c:v>258.82265999999998</c:v>
                </c:pt>
                <c:pt idx="239">
                  <c:v>259.90559999999999</c:v>
                </c:pt>
                <c:pt idx="240">
                  <c:v>260.98854</c:v>
                </c:pt>
                <c:pt idx="241">
                  <c:v>262.07148000000001</c:v>
                </c:pt>
                <c:pt idx="242">
                  <c:v>263.15441999999996</c:v>
                </c:pt>
                <c:pt idx="243">
                  <c:v>264.23735999999997</c:v>
                </c:pt>
                <c:pt idx="244">
                  <c:v>265.32029999999997</c:v>
                </c:pt>
                <c:pt idx="245">
                  <c:v>266.40323999999998</c:v>
                </c:pt>
                <c:pt idx="246">
                  <c:v>267.48617999999999</c:v>
                </c:pt>
                <c:pt idx="247">
                  <c:v>268.56912</c:v>
                </c:pt>
                <c:pt idx="248">
                  <c:v>269.65206000000001</c:v>
                </c:pt>
                <c:pt idx="249">
                  <c:v>270.73500000000001</c:v>
                </c:pt>
                <c:pt idx="250">
                  <c:v>271.81794000000002</c:v>
                </c:pt>
                <c:pt idx="251">
                  <c:v>272.90088000000003</c:v>
                </c:pt>
                <c:pt idx="252">
                  <c:v>273.98381999999998</c:v>
                </c:pt>
                <c:pt idx="253">
                  <c:v>275.06675999999999</c:v>
                </c:pt>
                <c:pt idx="254">
                  <c:v>276.1497</c:v>
                </c:pt>
                <c:pt idx="255">
                  <c:v>277.23264</c:v>
                </c:pt>
                <c:pt idx="256">
                  <c:v>278.31558000000001</c:v>
                </c:pt>
                <c:pt idx="257">
                  <c:v>279.39852000000002</c:v>
                </c:pt>
                <c:pt idx="258">
                  <c:v>280.48146000000003</c:v>
                </c:pt>
                <c:pt idx="259">
                  <c:v>281.56439999999998</c:v>
                </c:pt>
                <c:pt idx="260">
                  <c:v>282.64733999999999</c:v>
                </c:pt>
                <c:pt idx="261">
                  <c:v>283.73027999999999</c:v>
                </c:pt>
                <c:pt idx="262">
                  <c:v>284.81321999999994</c:v>
                </c:pt>
                <c:pt idx="263">
                  <c:v>285.89615999999995</c:v>
                </c:pt>
                <c:pt idx="264">
                  <c:v>286.97909999999996</c:v>
                </c:pt>
                <c:pt idx="265">
                  <c:v>288.06203999999997</c:v>
                </c:pt>
                <c:pt idx="266">
                  <c:v>289.14497999999998</c:v>
                </c:pt>
                <c:pt idx="267">
                  <c:v>290.22791999999998</c:v>
                </c:pt>
                <c:pt idx="268">
                  <c:v>291.31085999999999</c:v>
                </c:pt>
                <c:pt idx="269">
                  <c:v>292.3938</c:v>
                </c:pt>
                <c:pt idx="270">
                  <c:v>293.47674000000001</c:v>
                </c:pt>
                <c:pt idx="271">
                  <c:v>294.55968000000001</c:v>
                </c:pt>
                <c:pt idx="272">
                  <c:v>295.64262000000002</c:v>
                </c:pt>
                <c:pt idx="273">
                  <c:v>296.72555999999997</c:v>
                </c:pt>
                <c:pt idx="274">
                  <c:v>297.80849999999998</c:v>
                </c:pt>
                <c:pt idx="275">
                  <c:v>298.89143999999999</c:v>
                </c:pt>
                <c:pt idx="276">
                  <c:v>299.97438</c:v>
                </c:pt>
                <c:pt idx="277">
                  <c:v>301.05732</c:v>
                </c:pt>
                <c:pt idx="278">
                  <c:v>302.14026000000001</c:v>
                </c:pt>
                <c:pt idx="279">
                  <c:v>303.22320000000002</c:v>
                </c:pt>
                <c:pt idx="280">
                  <c:v>304.30614000000003</c:v>
                </c:pt>
                <c:pt idx="281">
                  <c:v>305.38908000000004</c:v>
                </c:pt>
                <c:pt idx="282">
                  <c:v>306.47202000000004</c:v>
                </c:pt>
                <c:pt idx="283">
                  <c:v>307.55495999999994</c:v>
                </c:pt>
                <c:pt idx="284">
                  <c:v>308.63789999999995</c:v>
                </c:pt>
                <c:pt idx="285">
                  <c:v>309.72083999999995</c:v>
                </c:pt>
                <c:pt idx="286">
                  <c:v>310.80377999999996</c:v>
                </c:pt>
                <c:pt idx="287">
                  <c:v>311.88671999999997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29-4B5C-819B-22716010D386}"/>
            </c:ext>
          </c:extLst>
        </c:ser>
        <c:ser>
          <c:idx val="2"/>
          <c:order val="2"/>
          <c:tx>
            <c:strRef>
              <c:f>'BV Global'!$M$107</c:f>
              <c:strCache>
                <c:ptCount val="1"/>
                <c:pt idx="0">
                  <c:v>Ve-Vs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'BV Global'!$B$109:$B$396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Global'!$M$109:$M$396</c:f>
              <c:numCache>
                <c:formatCode>#,##0.00</c:formatCode>
                <c:ptCount val="288"/>
                <c:pt idx="0">
                  <c:v>131.94457414246892</c:v>
                </c:pt>
                <c:pt idx="1">
                  <c:v>164.40377962589989</c:v>
                </c:pt>
                <c:pt idx="2">
                  <c:v>206.36494207007135</c:v>
                </c:pt>
                <c:pt idx="3">
                  <c:v>224.7250772199377</c:v>
                </c:pt>
                <c:pt idx="4">
                  <c:v>240.17370206592531</c:v>
                </c:pt>
                <c:pt idx="5">
                  <c:v>253.62885678917905</c:v>
                </c:pt>
                <c:pt idx="6">
                  <c:v>250.8398935992409</c:v>
                </c:pt>
                <c:pt idx="7">
                  <c:v>256.32643054047082</c:v>
                </c:pt>
                <c:pt idx="8">
                  <c:v>261.17666620050568</c:v>
                </c:pt>
                <c:pt idx="9">
                  <c:v>265.51361178994915</c:v>
                </c:pt>
                <c:pt idx="10">
                  <c:v>269.42690091731436</c:v>
                </c:pt>
                <c:pt idx="11">
                  <c:v>272.94403470432661</c:v>
                </c:pt>
                <c:pt idx="12">
                  <c:v>275.62206485377521</c:v>
                </c:pt>
                <c:pt idx="13">
                  <c:v>278.10327292316668</c:v>
                </c:pt>
                <c:pt idx="14">
                  <c:v>280.37787814558885</c:v>
                </c:pt>
                <c:pt idx="15">
                  <c:v>282.47050092046481</c:v>
                </c:pt>
                <c:pt idx="16">
                  <c:v>284.40150368708061</c:v>
                </c:pt>
                <c:pt idx="17">
                  <c:v>286.18793009098499</c:v>
                </c:pt>
                <c:pt idx="18">
                  <c:v>287.84419711883254</c:v>
                </c:pt>
                <c:pt idx="19">
                  <c:v>289.38261459123225</c:v>
                </c:pt>
                <c:pt idx="20">
                  <c:v>290.81378144481033</c:v>
                </c:pt>
                <c:pt idx="21">
                  <c:v>292.1468924280133</c:v>
                </c:pt>
                <c:pt idx="22">
                  <c:v>293.38997856463112</c:v>
                </c:pt>
                <c:pt idx="23">
                  <c:v>293.67379965209363</c:v>
                </c:pt>
                <c:pt idx="24">
                  <c:v>295.32219702991063</c:v>
                </c:pt>
                <c:pt idx="25">
                  <c:v>296.88640051318089</c:v>
                </c:pt>
                <c:pt idx="26">
                  <c:v>298.3721059749945</c:v>
                </c:pt>
                <c:pt idx="27">
                  <c:v>299.78442972901928</c:v>
                </c:pt>
                <c:pt idx="28">
                  <c:v>301.1279858666025</c:v>
                </c:pt>
                <c:pt idx="29">
                  <c:v>302.40695098989295</c:v>
                </c:pt>
                <c:pt idx="30">
                  <c:v>303.6251187428586</c:v>
                </c:pt>
                <c:pt idx="31">
                  <c:v>304.78594602232522</c:v>
                </c:pt>
                <c:pt idx="32">
                  <c:v>305.89259235645613</c:v>
                </c:pt>
                <c:pt idx="33">
                  <c:v>306.94795363554084</c:v>
                </c:pt>
                <c:pt idx="34">
                  <c:v>307.95469114595733</c:v>
                </c:pt>
                <c:pt idx="35">
                  <c:v>308.91525667570983</c:v>
                </c:pt>
                <c:pt idx="36">
                  <c:v>315.46072670442703</c:v>
                </c:pt>
                <c:pt idx="37">
                  <c:v>316.77513312293348</c:v>
                </c:pt>
                <c:pt idx="38">
                  <c:v>318.04280374464497</c:v>
                </c:pt>
                <c:pt idx="39">
                  <c:v>319.26581378756248</c:v>
                </c:pt>
                <c:pt idx="40">
                  <c:v>320.44609718775376</c:v>
                </c:pt>
                <c:pt idx="41">
                  <c:v>321.5854594017307</c:v>
                </c:pt>
                <c:pt idx="42">
                  <c:v>322.68558877380724</c:v>
                </c:pt>
                <c:pt idx="43">
                  <c:v>323.74806665869738</c:v>
                </c:pt>
                <c:pt idx="44">
                  <c:v>324.77437646064715</c:v>
                </c:pt>
                <c:pt idx="45">
                  <c:v>325.76591172640894</c:v>
                </c:pt>
                <c:pt idx="46">
                  <c:v>326.72398340937212</c:v>
                </c:pt>
                <c:pt idx="47">
                  <c:v>327.64982640545117</c:v>
                </c:pt>
                <c:pt idx="48">
                  <c:v>328.54460544729108</c:v>
                </c:pt>
                <c:pt idx="49">
                  <c:v>329.40942043151455</c:v>
                </c:pt>
                <c:pt idx="50">
                  <c:v>330.24531124372396</c:v>
                </c:pt>
                <c:pt idx="51">
                  <c:v>331.0532621374735</c:v>
                </c:pt>
                <c:pt idx="52">
                  <c:v>331.83420571616693</c:v>
                </c:pt>
                <c:pt idx="53">
                  <c:v>332.58902656066084</c:v>
                </c:pt>
                <c:pt idx="54">
                  <c:v>333.31856454003315</c:v>
                </c:pt>
                <c:pt idx="55">
                  <c:v>334.02361783841684</c:v>
                </c:pt>
                <c:pt idx="56">
                  <c:v>334.70494572684936</c:v>
                </c:pt>
                <c:pt idx="57">
                  <c:v>335.36327110569891</c:v>
                </c:pt>
                <c:pt idx="58">
                  <c:v>335.99928284025128</c:v>
                </c:pt>
                <c:pt idx="59">
                  <c:v>336.61363790949963</c:v>
                </c:pt>
                <c:pt idx="60">
                  <c:v>337.20696338591051</c:v>
                </c:pt>
                <c:pt idx="61">
                  <c:v>337.77985826201143</c:v>
                </c:pt>
                <c:pt idx="62">
                  <c:v>338.33289513791158</c:v>
                </c:pt>
                <c:pt idx="63">
                  <c:v>338.8666217823739</c:v>
                </c:pt>
                <c:pt idx="64">
                  <c:v>339.38156257872936</c:v>
                </c:pt>
                <c:pt idx="65">
                  <c:v>339.87821986576313</c:v>
                </c:pt>
                <c:pt idx="66">
                  <c:v>340.35707518266946</c:v>
                </c:pt>
                <c:pt idx="67">
                  <c:v>340.81859042625484</c:v>
                </c:pt>
                <c:pt idx="68">
                  <c:v>341.26320892777835</c:v>
                </c:pt>
                <c:pt idx="69">
                  <c:v>341.69135645607901</c:v>
                </c:pt>
                <c:pt idx="70">
                  <c:v>342.10344215301626</c:v>
                </c:pt>
                <c:pt idx="71">
                  <c:v>353.41058634130735</c:v>
                </c:pt>
                <c:pt idx="72">
                  <c:v>364.53973093284793</c:v>
                </c:pt>
                <c:pt idx="73">
                  <c:v>364.744193634498</c:v>
                </c:pt>
                <c:pt idx="74">
                  <c:v>364.93503660896624</c:v>
                </c:pt>
                <c:pt idx="75">
                  <c:v>365.11258269142365</c:v>
                </c:pt>
                <c:pt idx="76">
                  <c:v>365.27714293852853</c:v>
                </c:pt>
                <c:pt idx="77">
                  <c:v>365.42901720481802</c:v>
                </c:pt>
                <c:pt idx="78">
                  <c:v>365.5684946838997</c:v>
                </c:pt>
                <c:pt idx="79">
                  <c:v>365.69585441700849</c:v>
                </c:pt>
                <c:pt idx="80">
                  <c:v>365.81136577127819</c:v>
                </c:pt>
                <c:pt idx="81">
                  <c:v>365.9152888898829</c:v>
                </c:pt>
                <c:pt idx="82">
                  <c:v>366.00787511602442</c:v>
                </c:pt>
                <c:pt idx="83">
                  <c:v>366.08936739257558</c:v>
                </c:pt>
                <c:pt idx="84">
                  <c:v>366.16000063905739</c:v>
                </c:pt>
                <c:pt idx="85">
                  <c:v>366.22000210747933</c:v>
                </c:pt>
                <c:pt idx="86">
                  <c:v>366.26959171846124</c:v>
                </c:pt>
                <c:pt idx="87">
                  <c:v>366.30898237894337</c:v>
                </c:pt>
                <c:pt idx="88">
                  <c:v>366.3383802826902</c:v>
                </c:pt>
                <c:pt idx="89">
                  <c:v>366.35798519469813</c:v>
                </c:pt>
                <c:pt idx="90">
                  <c:v>366.36799072054419</c:v>
                </c:pt>
                <c:pt idx="91">
                  <c:v>366.36858456162236</c:v>
                </c:pt>
                <c:pt idx="92">
                  <c:v>366.35994875715971</c:v>
                </c:pt>
                <c:pt idx="93">
                  <c:v>366.3422599138193</c:v>
                </c:pt>
                <c:pt idx="94">
                  <c:v>366.31568942366721</c:v>
                </c:pt>
                <c:pt idx="95">
                  <c:v>366.2804036711936</c:v>
                </c:pt>
                <c:pt idx="96">
                  <c:v>366.2365642300573</c:v>
                </c:pt>
                <c:pt idx="97">
                  <c:v>366.18432805015584</c:v>
                </c:pt>
                <c:pt idx="98">
                  <c:v>366.12384763559567</c:v>
                </c:pt>
                <c:pt idx="99">
                  <c:v>366.05527121409216</c:v>
                </c:pt>
                <c:pt idx="100">
                  <c:v>365.97874289828519</c:v>
                </c:pt>
                <c:pt idx="101">
                  <c:v>365.89440283944822</c:v>
                </c:pt>
                <c:pt idx="102">
                  <c:v>365.80238737400066</c:v>
                </c:pt>
                <c:pt idx="103">
                  <c:v>365.70282916324436</c:v>
                </c:pt>
                <c:pt idx="104">
                  <c:v>365.59585732668666</c:v>
                </c:pt>
                <c:pt idx="105">
                  <c:v>365.4815975693117</c:v>
                </c:pt>
                <c:pt idx="106">
                  <c:v>365.36017230312177</c:v>
                </c:pt>
                <c:pt idx="107">
                  <c:v>365.23170076326272</c:v>
                </c:pt>
                <c:pt idx="108">
                  <c:v>365.09629911902181</c:v>
                </c:pt>
                <c:pt idx="109">
                  <c:v>364.95408057996241</c:v>
                </c:pt>
                <c:pt idx="110">
                  <c:v>364.80515549746377</c:v>
                </c:pt>
                <c:pt idx="111">
                  <c:v>364.64963146189268</c:v>
                </c:pt>
                <c:pt idx="112">
                  <c:v>364.48761339563441</c:v>
                </c:pt>
                <c:pt idx="113">
                  <c:v>364.31920364220343</c:v>
                </c:pt>
                <c:pt idx="114">
                  <c:v>364.14450205161461</c:v>
                </c:pt>
                <c:pt idx="115">
                  <c:v>363.9636060622235</c:v>
                </c:pt>
                <c:pt idx="116">
                  <c:v>363.77661077919083</c:v>
                </c:pt>
                <c:pt idx="117">
                  <c:v>363.58360904975632</c:v>
                </c:pt>
                <c:pt idx="118">
                  <c:v>363.3846915354585</c:v>
                </c:pt>
                <c:pt idx="119">
                  <c:v>363.1799467814717</c:v>
                </c:pt>
                <c:pt idx="120">
                  <c:v>362.96946128317268</c:v>
                </c:pt>
                <c:pt idx="121">
                  <c:v>362.7533195500921</c:v>
                </c:pt>
                <c:pt idx="122">
                  <c:v>362.53160416735977</c:v>
                </c:pt>
                <c:pt idx="123">
                  <c:v>362.30439585476608</c:v>
                </c:pt>
                <c:pt idx="124">
                  <c:v>362.07177352355444</c:v>
                </c:pt>
                <c:pt idx="125">
                  <c:v>361.83381433104086</c:v>
                </c:pt>
                <c:pt idx="126">
                  <c:v>361.59059373316643</c:v>
                </c:pt>
                <c:pt idx="127">
                  <c:v>361.34218553507606</c:v>
                </c:pt>
                <c:pt idx="128">
                  <c:v>361.08866193981078</c:v>
                </c:pt>
                <c:pt idx="129">
                  <c:v>360.83009359519781</c:v>
                </c:pt>
                <c:pt idx="130">
                  <c:v>360.56654963902059</c:v>
                </c:pt>
                <c:pt idx="131">
                  <c:v>360.29809774254056</c:v>
                </c:pt>
                <c:pt idx="132">
                  <c:v>360.02480415244816</c:v>
                </c:pt>
                <c:pt idx="133">
                  <c:v>359.74673373130793</c:v>
                </c:pt>
                <c:pt idx="134">
                  <c:v>359.46394999655968</c:v>
                </c:pt>
                <c:pt idx="135">
                  <c:v>359.17651515814578</c:v>
                </c:pt>
                <c:pt idx="136">
                  <c:v>358.88449015481154</c:v>
                </c:pt>
                <c:pt idx="137">
                  <c:v>358.58793468914996</c:v>
                </c:pt>
                <c:pt idx="138">
                  <c:v>358.28690726142116</c:v>
                </c:pt>
                <c:pt idx="139">
                  <c:v>357.98146520222554</c:v>
                </c:pt>
                <c:pt idx="140">
                  <c:v>357.67166470404885</c:v>
                </c:pt>
                <c:pt idx="141">
                  <c:v>357.35756085175029</c:v>
                </c:pt>
                <c:pt idx="142">
                  <c:v>357.03920765201821</c:v>
                </c:pt>
                <c:pt idx="143">
                  <c:v>356.71665806184456</c:v>
                </c:pt>
                <c:pt idx="144">
                  <c:v>356.38996401605868</c:v>
                </c:pt>
                <c:pt idx="145">
                  <c:v>356.05917645394879</c:v>
                </c:pt>
                <c:pt idx="146">
                  <c:v>355.72434534501861</c:v>
                </c:pt>
                <c:pt idx="147">
                  <c:v>355.38551971390211</c:v>
                </c:pt>
                <c:pt idx="148">
                  <c:v>355.04274766447816</c:v>
                </c:pt>
                <c:pt idx="149">
                  <c:v>354.69607640321317</c:v>
                </c:pt>
                <c:pt idx="150">
                  <c:v>354.34555226175564</c:v>
                </c:pt>
                <c:pt idx="151">
                  <c:v>353.9912207188213</c:v>
                </c:pt>
                <c:pt idx="152">
                  <c:v>353.63312642139107</c:v>
                </c:pt>
                <c:pt idx="153">
                  <c:v>353.27131320524046</c:v>
                </c:pt>
                <c:pt idx="154">
                  <c:v>352.90582411484286</c:v>
                </c:pt>
                <c:pt idx="155">
                  <c:v>352.53670142265059</c:v>
                </c:pt>
                <c:pt idx="156">
                  <c:v>352.16398664779058</c:v>
                </c:pt>
                <c:pt idx="157">
                  <c:v>351.7877205741911</c:v>
                </c:pt>
                <c:pt idx="158">
                  <c:v>351.40794326815876</c:v>
                </c:pt>
                <c:pt idx="159">
                  <c:v>351.02469409542869</c:v>
                </c:pt>
                <c:pt idx="160">
                  <c:v>350.6380117377056</c:v>
                </c:pt>
                <c:pt idx="161">
                  <c:v>350.24793420871663</c:v>
                </c:pt>
                <c:pt idx="162">
                  <c:v>349.85449886978563</c:v>
                </c:pt>
                <c:pt idx="163">
                  <c:v>349.45774244495658</c:v>
                </c:pt>
                <c:pt idx="164">
                  <c:v>349.05770103567318</c:v>
                </c:pt>
                <c:pt idx="165">
                  <c:v>348.65441013503471</c:v>
                </c:pt>
                <c:pt idx="166">
                  <c:v>348.24790464164363</c:v>
                </c:pt>
                <c:pt idx="167">
                  <c:v>347.83821887305214</c:v>
                </c:pt>
                <c:pt idx="168">
                  <c:v>347.42538657883301</c:v>
                </c:pt>
                <c:pt idx="169">
                  <c:v>347.00944095327463</c:v>
                </c:pt>
                <c:pt idx="170">
                  <c:v>346.59041464772508</c:v>
                </c:pt>
                <c:pt idx="171">
                  <c:v>346.16833978258626</c:v>
                </c:pt>
                <c:pt idx="172">
                  <c:v>345.74324795897985</c:v>
                </c:pt>
                <c:pt idx="173">
                  <c:v>345.31517027008681</c:v>
                </c:pt>
                <c:pt idx="174">
                  <c:v>344.88413731217975</c:v>
                </c:pt>
                <c:pt idx="175">
                  <c:v>344.45017919535019</c:v>
                </c:pt>
                <c:pt idx="176">
                  <c:v>344.01332555394674</c:v>
                </c:pt>
                <c:pt idx="177">
                  <c:v>343.57360555673256</c:v>
                </c:pt>
                <c:pt idx="178">
                  <c:v>343.13104791676898</c:v>
                </c:pt>
                <c:pt idx="179">
                  <c:v>342.68568090103378</c:v>
                </c:pt>
                <c:pt idx="180">
                  <c:v>342.23753233978897</c:v>
                </c:pt>
                <c:pt idx="181">
                  <c:v>341.78662963569417</c:v>
                </c:pt>
                <c:pt idx="182">
                  <c:v>341.33299977268979</c:v>
                </c:pt>
                <c:pt idx="183">
                  <c:v>340.87666932463981</c:v>
                </c:pt>
                <c:pt idx="184">
                  <c:v>340.41766446375595</c:v>
                </c:pt>
                <c:pt idx="185">
                  <c:v>339.95601096880125</c:v>
                </c:pt>
                <c:pt idx="186">
                  <c:v>339.49173423308309</c:v>
                </c:pt>
                <c:pt idx="187">
                  <c:v>339.02485927224677</c:v>
                </c:pt>
                <c:pt idx="188">
                  <c:v>338.55541073186203</c:v>
                </c:pt>
                <c:pt idx="189">
                  <c:v>338.08341289482667</c:v>
                </c:pt>
                <c:pt idx="190">
                  <c:v>337.60888968857864</c:v>
                </c:pt>
                <c:pt idx="191">
                  <c:v>337.13186469213019</c:v>
                </c:pt>
                <c:pt idx="192">
                  <c:v>336.65236114292554</c:v>
                </c:pt>
                <c:pt idx="193">
                  <c:v>336.17040194353063</c:v>
                </c:pt>
                <c:pt idx="194">
                  <c:v>335.68600966815546</c:v>
                </c:pt>
                <c:pt idx="195">
                  <c:v>335.19920656901951</c:v>
                </c:pt>
                <c:pt idx="196">
                  <c:v>334.71001458255893</c:v>
                </c:pt>
                <c:pt idx="197">
                  <c:v>334.2184553354885</c:v>
                </c:pt>
                <c:pt idx="198">
                  <c:v>333.72455015070989</c:v>
                </c:pt>
                <c:pt idx="199">
                  <c:v>333.22832005308271</c:v>
                </c:pt>
                <c:pt idx="200">
                  <c:v>332.7297857750591</c:v>
                </c:pt>
                <c:pt idx="201">
                  <c:v>332.22896776218113</c:v>
                </c:pt>
                <c:pt idx="202">
                  <c:v>331.72588617844622</c:v>
                </c:pt>
                <c:pt idx="203">
                  <c:v>331.22056091155503</c:v>
                </c:pt>
                <c:pt idx="204">
                  <c:v>330.71301157802554</c:v>
                </c:pt>
                <c:pt idx="205">
                  <c:v>330.20325752819735</c:v>
                </c:pt>
                <c:pt idx="206">
                  <c:v>329.69131785111233</c:v>
                </c:pt>
                <c:pt idx="207">
                  <c:v>329.17721137928618</c:v>
                </c:pt>
                <c:pt idx="208">
                  <c:v>328.66095669337363</c:v>
                </c:pt>
                <c:pt idx="209">
                  <c:v>328.14257212671993</c:v>
                </c:pt>
                <c:pt idx="210">
                  <c:v>327.62207576981297</c:v>
                </c:pt>
                <c:pt idx="211">
                  <c:v>327.09948547463574</c:v>
                </c:pt>
                <c:pt idx="212">
                  <c:v>326.57481885891804</c:v>
                </c:pt>
                <c:pt idx="213">
                  <c:v>326.04809331029213</c:v>
                </c:pt>
                <c:pt idx="214">
                  <c:v>325.51932599035888</c:v>
                </c:pt>
                <c:pt idx="215">
                  <c:v>324.98853383866197</c:v>
                </c:pt>
                <c:pt idx="216">
                  <c:v>324.4557335765744</c:v>
                </c:pt>
                <c:pt idx="217">
                  <c:v>323.92094171109602</c:v>
                </c:pt>
                <c:pt idx="218">
                  <c:v>323.38417453857517</c:v>
                </c:pt>
                <c:pt idx="219">
                  <c:v>322.84544814834226</c:v>
                </c:pt>
                <c:pt idx="220">
                  <c:v>322.30477842626601</c:v>
                </c:pt>
                <c:pt idx="221">
                  <c:v>321.76218105823671</c:v>
                </c:pt>
                <c:pt idx="222">
                  <c:v>321.21767153356927</c:v>
                </c:pt>
                <c:pt idx="223">
                  <c:v>320.67126514833774</c:v>
                </c:pt>
                <c:pt idx="224">
                  <c:v>320.12297700863229</c:v>
                </c:pt>
                <c:pt idx="225">
                  <c:v>319.57282203375831</c:v>
                </c:pt>
                <c:pt idx="226">
                  <c:v>319.02081495935244</c:v>
                </c:pt>
                <c:pt idx="227">
                  <c:v>318.46697034044968</c:v>
                </c:pt>
                <c:pt idx="228">
                  <c:v>317.91130255447229</c:v>
                </c:pt>
                <c:pt idx="229">
                  <c:v>317.35382580416285</c:v>
                </c:pt>
                <c:pt idx="230">
                  <c:v>316.79455412045888</c:v>
                </c:pt>
                <c:pt idx="231">
                  <c:v>316.23350136529916</c:v>
                </c:pt>
                <c:pt idx="232">
                  <c:v>315.67068123438389</c:v>
                </c:pt>
                <c:pt idx="233">
                  <c:v>315.10610725986623</c:v>
                </c:pt>
                <c:pt idx="234">
                  <c:v>314.53979281299996</c:v>
                </c:pt>
                <c:pt idx="235">
                  <c:v>313.97175110672299</c:v>
                </c:pt>
                <c:pt idx="236">
                  <c:v>313.40199519819805</c:v>
                </c:pt>
                <c:pt idx="237">
                  <c:v>312.83053799129397</c:v>
                </c:pt>
                <c:pt idx="238">
                  <c:v>312.25739223902355</c:v>
                </c:pt>
                <c:pt idx="239">
                  <c:v>311.68257054592897</c:v>
                </c:pt>
                <c:pt idx="240">
                  <c:v>311.10608537042111</c:v>
                </c:pt>
                <c:pt idx="241">
                  <c:v>310.52794902707143</c:v>
                </c:pt>
                <c:pt idx="242">
                  <c:v>309.9481736888597</c:v>
                </c:pt>
                <c:pt idx="243">
                  <c:v>309.36677138937546</c:v>
                </c:pt>
                <c:pt idx="244">
                  <c:v>308.78375402498227</c:v>
                </c:pt>
                <c:pt idx="245">
                  <c:v>308.19913335693047</c:v>
                </c:pt>
                <c:pt idx="246">
                  <c:v>307.61292101343656</c:v>
                </c:pt>
                <c:pt idx="247">
                  <c:v>307.0251284917199</c:v>
                </c:pt>
                <c:pt idx="248">
                  <c:v>306.43576715999745</c:v>
                </c:pt>
                <c:pt idx="249">
                  <c:v>305.8448482594456</c:v>
                </c:pt>
                <c:pt idx="250">
                  <c:v>305.25238290611992</c:v>
                </c:pt>
                <c:pt idx="251">
                  <c:v>304.65838209283947</c:v>
                </c:pt>
                <c:pt idx="252">
                  <c:v>304.06285669103892</c:v>
                </c:pt>
                <c:pt idx="253">
                  <c:v>303.46581745257873</c:v>
                </c:pt>
                <c:pt idx="254">
                  <c:v>302.86727501152774</c:v>
                </c:pt>
                <c:pt idx="255">
                  <c:v>302.26723988590771</c:v>
                </c:pt>
                <c:pt idx="256">
                  <c:v>301.66572247941093</c:v>
                </c:pt>
                <c:pt idx="257">
                  <c:v>301.06273308307897</c:v>
                </c:pt>
                <c:pt idx="258">
                  <c:v>300.45828187695469</c:v>
                </c:pt>
                <c:pt idx="259">
                  <c:v>299.85237893170336</c:v>
                </c:pt>
                <c:pt idx="260">
                  <c:v>299.24503421020245</c:v>
                </c:pt>
                <c:pt idx="261">
                  <c:v>298.63625756910437</c:v>
                </c:pt>
                <c:pt idx="262">
                  <c:v>298.02605876036893</c:v>
                </c:pt>
                <c:pt idx="263">
                  <c:v>297.41444743276867</c:v>
                </c:pt>
                <c:pt idx="264">
                  <c:v>296.80143313336629</c:v>
                </c:pt>
                <c:pt idx="265">
                  <c:v>296.18702530896707</c:v>
                </c:pt>
                <c:pt idx="266">
                  <c:v>295.5712333075432</c:v>
                </c:pt>
                <c:pt idx="267">
                  <c:v>294.95406637963453</c:v>
                </c:pt>
                <c:pt idx="268">
                  <c:v>294.33553367972189</c:v>
                </c:pt>
                <c:pt idx="269">
                  <c:v>293.71564426757874</c:v>
                </c:pt>
                <c:pt idx="270">
                  <c:v>293.0944071095974</c:v>
                </c:pt>
                <c:pt idx="271">
                  <c:v>292.47183108009193</c:v>
                </c:pt>
                <c:pt idx="272">
                  <c:v>291.84792496257734</c:v>
                </c:pt>
                <c:pt idx="273">
                  <c:v>291.22269745102813</c:v>
                </c:pt>
                <c:pt idx="274">
                  <c:v>290.59615715111624</c:v>
                </c:pt>
                <c:pt idx="275">
                  <c:v>289.96831258141958</c:v>
                </c:pt>
                <c:pt idx="276">
                  <c:v>289.33917217462215</c:v>
                </c:pt>
                <c:pt idx="277">
                  <c:v>288.70874427868284</c:v>
                </c:pt>
                <c:pt idx="278">
                  <c:v>288.07703715798687</c:v>
                </c:pt>
                <c:pt idx="279">
                  <c:v>287.4440589944827</c:v>
                </c:pt>
                <c:pt idx="280">
                  <c:v>286.80981788879194</c:v>
                </c:pt>
                <c:pt idx="281">
                  <c:v>286.17432186130372</c:v>
                </c:pt>
                <c:pt idx="282">
                  <c:v>285.53757885325513</c:v>
                </c:pt>
                <c:pt idx="283">
                  <c:v>284.89959672778252</c:v>
                </c:pt>
                <c:pt idx="284">
                  <c:v>284.26038327096671</c:v>
                </c:pt>
                <c:pt idx="285">
                  <c:v>283.61994619285224</c:v>
                </c:pt>
                <c:pt idx="286">
                  <c:v>282.97829312845477</c:v>
                </c:pt>
                <c:pt idx="287">
                  <c:v>282.3354316387489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29-4B5C-819B-22716010D386}"/>
            </c:ext>
          </c:extLst>
        </c:ser>
        <c:ser>
          <c:idx val="3"/>
          <c:order val="3"/>
          <c:tx>
            <c:v>Vmaxi</c:v>
          </c:tx>
          <c:spPr>
            <a:ln w="53975">
              <a:solidFill>
                <a:srgbClr val="FF0000"/>
              </a:solidFill>
            </a:ln>
          </c:spPr>
          <c:marker>
            <c:symbol val="x"/>
            <c:size val="10"/>
            <c:spPr>
              <a:solidFill>
                <a:srgbClr val="FFFF00">
                  <a:alpha val="40000"/>
                </a:srgbClr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'BV Global'!$C$98</c:f>
              <c:numCache>
                <c:formatCode>General_)</c:formatCode>
                <c:ptCount val="1"/>
                <c:pt idx="0">
                  <c:v>460</c:v>
                </c:pt>
              </c:numCache>
            </c:numRef>
          </c:xVal>
          <c:yVal>
            <c:numRef>
              <c:f>'BV Global'!$C$97</c:f>
              <c:numCache>
                <c:formatCode>#,##0.00</c:formatCode>
                <c:ptCount val="1"/>
                <c:pt idx="0">
                  <c:v>366.36858456162236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529-4B5C-819B-22716010D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156800"/>
        <c:axId val="254158720"/>
      </c:scatterChart>
      <c:valAx>
        <c:axId val="254156800"/>
        <c:scaling>
          <c:orientation val="minMax"/>
        </c:scaling>
        <c:delete val="0"/>
        <c:axPos val="b"/>
        <c:majorGridlines/>
        <c:numFmt formatCode="General_)" sourceLinked="1"/>
        <c:majorTickMark val="out"/>
        <c:minorTickMark val="none"/>
        <c:tickLblPos val="nextTo"/>
        <c:crossAx val="254158720"/>
        <c:crosses val="autoZero"/>
        <c:crossBetween val="midCat"/>
      </c:valAx>
      <c:valAx>
        <c:axId val="25415872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54156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'BV Global'!$K$416</c:f>
              <c:strCache>
                <c:ptCount val="1"/>
                <c:pt idx="0">
                  <c:v>Ve [m3]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'BV Global'!$B$418:$B$705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Global'!$K$418:$K$705</c:f>
              <c:numCache>
                <c:formatCode>#,##0.00</c:formatCode>
                <c:ptCount val="288"/>
                <c:pt idx="0">
                  <c:v>209.36403205737128</c:v>
                </c:pt>
                <c:pt idx="1">
                  <c:v>256.04156965640004</c:v>
                </c:pt>
                <c:pt idx="2">
                  <c:v>319.99992310154329</c:v>
                </c:pt>
                <c:pt idx="3">
                  <c:v>343.13333396308849</c:v>
                </c:pt>
                <c:pt idx="4">
                  <c:v>362.6595728894186</c:v>
                </c:pt>
                <c:pt idx="5">
                  <c:v>379.73263919709353</c:v>
                </c:pt>
                <c:pt idx="6">
                  <c:v>370.57617074188954</c:v>
                </c:pt>
                <c:pt idx="7">
                  <c:v>375.70818791203567</c:v>
                </c:pt>
                <c:pt idx="8">
                  <c:v>380.29390909980634</c:v>
                </c:pt>
                <c:pt idx="9">
                  <c:v>384.44338382622817</c:v>
                </c:pt>
                <c:pt idx="10">
                  <c:v>388.23603038320033</c:v>
                </c:pt>
                <c:pt idx="11">
                  <c:v>394.65682288180221</c:v>
                </c:pt>
                <c:pt idx="12">
                  <c:v>399.24081399445919</c:v>
                </c:pt>
                <c:pt idx="13">
                  <c:v>400.78230244855109</c:v>
                </c:pt>
                <c:pt idx="14">
                  <c:v>402.22274312527787</c:v>
                </c:pt>
                <c:pt idx="15">
                  <c:v>403.57487150221067</c:v>
                </c:pt>
                <c:pt idx="16">
                  <c:v>404.84914084730525</c:v>
                </c:pt>
                <c:pt idx="17">
                  <c:v>406.05423868487242</c:v>
                </c:pt>
                <c:pt idx="18">
                  <c:v>407.19746468647912</c:v>
                </c:pt>
                <c:pt idx="19">
                  <c:v>408.28501239360736</c:v>
                </c:pt>
                <c:pt idx="20">
                  <c:v>409.32218275848527</c:v>
                </c:pt>
                <c:pt idx="21">
                  <c:v>410.31354841780899</c:v>
                </c:pt>
                <c:pt idx="22">
                  <c:v>411.26308175678503</c:v>
                </c:pt>
                <c:pt idx="23">
                  <c:v>407.76735404002557</c:v>
                </c:pt>
                <c:pt idx="24">
                  <c:v>410.87381134513379</c:v>
                </c:pt>
                <c:pt idx="25">
                  <c:v>413.89254381986484</c:v>
                </c:pt>
                <c:pt idx="26">
                  <c:v>416.82930364401852</c:v>
                </c:pt>
                <c:pt idx="27">
                  <c:v>419.68926800844332</c:v>
                </c:pt>
                <c:pt idx="28">
                  <c:v>422.47711493286562</c:v>
                </c:pt>
                <c:pt idx="29">
                  <c:v>425.19708683487499</c:v>
                </c:pt>
                <c:pt idx="30">
                  <c:v>427.85304416851909</c:v>
                </c:pt>
                <c:pt idx="31">
                  <c:v>430.44851095199351</c:v>
                </c:pt>
                <c:pt idx="32">
                  <c:v>432.98671362443264</c:v>
                </c:pt>
                <c:pt idx="33">
                  <c:v>435.47061438054209</c:v>
                </c:pt>
                <c:pt idx="34">
                  <c:v>437.90293990621717</c:v>
                </c:pt>
                <c:pt idx="35">
                  <c:v>440.28620626215917</c:v>
                </c:pt>
                <c:pt idx="36">
                  <c:v>463.6884203730757</c:v>
                </c:pt>
                <c:pt idx="37">
                  <c:v>467.68733938076679</c:v>
                </c:pt>
                <c:pt idx="38">
                  <c:v>471.61553115970361</c:v>
                </c:pt>
                <c:pt idx="39">
                  <c:v>475.47601315879217</c:v>
                </c:pt>
                <c:pt idx="40">
                  <c:v>479.27160245480451</c:v>
                </c:pt>
                <c:pt idx="41">
                  <c:v>483.00493358545964</c:v>
                </c:pt>
                <c:pt idx="42">
                  <c:v>486.67847441140793</c:v>
                </c:pt>
                <c:pt idx="43">
                  <c:v>490.29454026547899</c:v>
                </c:pt>
                <c:pt idx="44">
                  <c:v>493.85530660860354</c:v>
                </c:pt>
                <c:pt idx="45">
                  <c:v>497.36282037949849</c:v>
                </c:pt>
                <c:pt idx="46">
                  <c:v>500.81901019823368</c:v>
                </c:pt>
                <c:pt idx="47">
                  <c:v>504.22569556118964</c:v>
                </c:pt>
                <c:pt idx="48">
                  <c:v>507.58459514592721</c:v>
                </c:pt>
                <c:pt idx="49">
                  <c:v>510.89733432843212</c:v>
                </c:pt>
                <c:pt idx="50">
                  <c:v>514.16545200159601</c:v>
                </c:pt>
                <c:pt idx="51">
                  <c:v>517.39040677225034</c:v>
                </c:pt>
                <c:pt idx="52">
                  <c:v>520.57358260418096</c:v>
                </c:pt>
                <c:pt idx="53">
                  <c:v>523.71629396611763</c:v>
                </c:pt>
                <c:pt idx="54">
                  <c:v>526.8197905364417</c:v>
                </c:pt>
                <c:pt idx="55">
                  <c:v>529.88526151010092</c:v>
                </c:pt>
                <c:pt idx="56">
                  <c:v>532.91383954783407</c:v>
                </c:pt>
                <c:pt idx="57">
                  <c:v>535.90660440313945</c:v>
                </c:pt>
                <c:pt idx="58">
                  <c:v>538.8645862583445</c:v>
                </c:pt>
                <c:pt idx="59">
                  <c:v>541.78876879763766</c:v>
                </c:pt>
                <c:pt idx="60">
                  <c:v>544.68009204179987</c:v>
                </c:pt>
                <c:pt idx="61">
                  <c:v>547.53945496671668</c:v>
                </c:pt>
                <c:pt idx="62">
                  <c:v>550.36771792535581</c:v>
                </c:pt>
                <c:pt idx="63">
                  <c:v>553.16570489083847</c:v>
                </c:pt>
                <c:pt idx="64">
                  <c:v>555.93420553639555</c:v>
                </c:pt>
                <c:pt idx="65">
                  <c:v>558.67397716638243</c:v>
                </c:pt>
                <c:pt idx="66">
                  <c:v>561.38574651110866</c:v>
                </c:pt>
                <c:pt idx="67">
                  <c:v>564.07021139695951</c:v>
                </c:pt>
                <c:pt idx="68">
                  <c:v>566.72804230218253</c:v>
                </c:pt>
                <c:pt idx="69">
                  <c:v>569.35988380769231</c:v>
                </c:pt>
                <c:pt idx="70">
                  <c:v>571.96635595137775</c:v>
                </c:pt>
                <c:pt idx="71">
                  <c:v>612.04474144813184</c:v>
                </c:pt>
                <c:pt idx="72">
                  <c:v>650.32135734520432</c:v>
                </c:pt>
                <c:pt idx="73">
                  <c:v>651.09159312791996</c:v>
                </c:pt>
                <c:pt idx="74">
                  <c:v>651.85238383346461</c:v>
                </c:pt>
                <c:pt idx="75">
                  <c:v>652.60396892803226</c:v>
                </c:pt>
                <c:pt idx="76">
                  <c:v>653.34657875356913</c:v>
                </c:pt>
                <c:pt idx="77">
                  <c:v>654.08043498875054</c:v>
                </c:pt>
                <c:pt idx="78">
                  <c:v>654.80575108109383</c:v>
                </c:pt>
                <c:pt idx="79">
                  <c:v>655.52273265234896</c:v>
                </c:pt>
                <c:pt idx="80">
                  <c:v>656.23157787912839</c:v>
                </c:pt>
                <c:pt idx="81">
                  <c:v>656.93247785058236</c:v>
                </c:pt>
                <c:pt idx="82">
                  <c:v>657.62561690476161</c:v>
                </c:pt>
                <c:pt idx="83">
                  <c:v>658.31117294516866</c:v>
                </c:pt>
                <c:pt idx="84">
                  <c:v>658.98931773890558</c:v>
                </c:pt>
                <c:pt idx="85">
                  <c:v>659.66021719767093</c:v>
                </c:pt>
                <c:pt idx="86">
                  <c:v>660.32403164278821</c:v>
                </c:pt>
                <c:pt idx="87">
                  <c:v>660.9809160553516</c:v>
                </c:pt>
                <c:pt idx="88">
                  <c:v>661.6310203124666</c:v>
                </c:pt>
                <c:pt idx="89">
                  <c:v>662.27448941052569</c:v>
                </c:pt>
                <c:pt idx="90">
                  <c:v>662.91146367634917</c:v>
                </c:pt>
                <c:pt idx="91">
                  <c:v>663.54207896698574</c:v>
                </c:pt>
                <c:pt idx="92">
                  <c:v>664.16646685889691</c:v>
                </c:pt>
                <c:pt idx="93">
                  <c:v>664.7847548271892</c:v>
                </c:pt>
                <c:pt idx="94">
                  <c:v>665.39706641553232</c:v>
                </c:pt>
                <c:pt idx="95">
                  <c:v>666.0035213973232</c:v>
                </c:pt>
                <c:pt idx="96">
                  <c:v>666.6042359286464</c:v>
                </c:pt>
                <c:pt idx="97">
                  <c:v>667.19932269351864</c:v>
                </c:pt>
                <c:pt idx="98">
                  <c:v>667.78889104188772</c:v>
                </c:pt>
                <c:pt idx="99">
                  <c:v>668.37304712081402</c:v>
                </c:pt>
                <c:pt idx="100">
                  <c:v>668.95189399923652</c:v>
                </c:pt>
                <c:pt idx="101">
                  <c:v>669.52553178669439</c:v>
                </c:pt>
                <c:pt idx="102">
                  <c:v>670.09405774635559</c:v>
                </c:pt>
                <c:pt idx="103">
                  <c:v>670.65756640268273</c:v>
                </c:pt>
                <c:pt idx="104">
                  <c:v>671.21614964402579</c:v>
                </c:pt>
                <c:pt idx="105">
                  <c:v>671.76989682044427</c:v>
                </c:pt>
                <c:pt idx="106">
                  <c:v>672.3188948370082</c:v>
                </c:pt>
                <c:pt idx="107">
                  <c:v>672.86322824283559</c:v>
                </c:pt>
                <c:pt idx="108">
                  <c:v>673.40297931609518</c:v>
                </c:pt>
                <c:pt idx="109">
                  <c:v>673.93822814519831</c:v>
                </c:pt>
                <c:pt idx="110">
                  <c:v>674.46905270636898</c:v>
                </c:pt>
                <c:pt idx="111">
                  <c:v>674.99552893780719</c:v>
                </c:pt>
                <c:pt idx="112">
                  <c:v>675.51773081060162</c:v>
                </c:pt>
                <c:pt idx="113">
                  <c:v>676.03573039658045</c:v>
                </c:pt>
                <c:pt idx="114">
                  <c:v>676.54959793323837</c:v>
                </c:pt>
                <c:pt idx="115">
                  <c:v>677.05940188591217</c:v>
                </c:pt>
                <c:pt idx="116">
                  <c:v>677.56520900732608</c:v>
                </c:pt>
                <c:pt idx="117">
                  <c:v>678.06708439465046</c:v>
                </c:pt>
                <c:pt idx="118">
                  <c:v>678.56509154418768</c:v>
                </c:pt>
                <c:pt idx="119">
                  <c:v>679.0592924038184</c:v>
                </c:pt>
                <c:pt idx="120">
                  <c:v>679.54974742329728</c:v>
                </c:pt>
                <c:pt idx="121">
                  <c:v>680.03651560252626</c:v>
                </c:pt>
                <c:pt idx="122">
                  <c:v>680.51965453788057</c:v>
                </c:pt>
                <c:pt idx="123">
                  <c:v>680.99922046669485</c:v>
                </c:pt>
                <c:pt idx="124">
                  <c:v>681.47526830999732</c:v>
                </c:pt>
                <c:pt idx="125">
                  <c:v>681.9478517135633</c:v>
                </c:pt>
                <c:pt idx="126">
                  <c:v>682.41702308738013</c:v>
                </c:pt>
                <c:pt idx="127">
                  <c:v>682.88283364358415</c:v>
                </c:pt>
                <c:pt idx="128">
                  <c:v>683.34533343295254</c:v>
                </c:pt>
                <c:pt idx="129">
                  <c:v>683.80457138000725</c:v>
                </c:pt>
                <c:pt idx="130">
                  <c:v>684.26059531679971</c:v>
                </c:pt>
                <c:pt idx="131">
                  <c:v>684.71345201542556</c:v>
                </c:pt>
                <c:pt idx="132">
                  <c:v>685.16318721934408</c:v>
                </c:pt>
                <c:pt idx="133">
                  <c:v>685.60984567353557</c:v>
                </c:pt>
                <c:pt idx="134">
                  <c:v>686.05347115356096</c:v>
                </c:pt>
                <c:pt idx="135">
                  <c:v>686.49410649356821</c:v>
                </c:pt>
                <c:pt idx="136">
                  <c:v>686.93179361328441</c:v>
                </c:pt>
                <c:pt idx="137">
                  <c:v>687.3665735440544</c:v>
                </c:pt>
                <c:pt idx="138">
                  <c:v>687.79848645393997</c:v>
                </c:pt>
                <c:pt idx="139">
                  <c:v>688.22757167195107</c:v>
                </c:pt>
                <c:pt idx="140">
                  <c:v>688.65386771141596</c:v>
                </c:pt>
                <c:pt idx="141">
                  <c:v>689.0774122925493</c:v>
                </c:pt>
                <c:pt idx="142">
                  <c:v>689.49824236423467</c:v>
                </c:pt>
                <c:pt idx="143">
                  <c:v>689.91639412506481</c:v>
                </c:pt>
                <c:pt idx="144">
                  <c:v>690.33190304366974</c:v>
                </c:pt>
                <c:pt idx="145">
                  <c:v>690.74480387834888</c:v>
                </c:pt>
                <c:pt idx="146">
                  <c:v>691.15513069605242</c:v>
                </c:pt>
                <c:pt idx="147">
                  <c:v>691.56291689072737</c:v>
                </c:pt>
                <c:pt idx="148">
                  <c:v>691.96819520105828</c:v>
                </c:pt>
                <c:pt idx="149">
                  <c:v>692.37099772762167</c:v>
                </c:pt>
                <c:pt idx="150">
                  <c:v>692.77135594948209</c:v>
                </c:pt>
                <c:pt idx="151">
                  <c:v>693.16930074025038</c:v>
                </c:pt>
                <c:pt idx="152">
                  <c:v>693.56486238362299</c:v>
                </c:pt>
                <c:pt idx="153">
                  <c:v>693.95807058842615</c:v>
                </c:pt>
                <c:pt idx="154">
                  <c:v>694.3489545031764</c:v>
                </c:pt>
                <c:pt idx="155">
                  <c:v>694.7375427301904</c:v>
                </c:pt>
                <c:pt idx="156">
                  <c:v>695.12386333923916</c:v>
                </c:pt>
                <c:pt idx="157">
                  <c:v>695.50794388078589</c:v>
                </c:pt>
                <c:pt idx="158">
                  <c:v>695.88981139881207</c:v>
                </c:pt>
                <c:pt idx="159">
                  <c:v>696.26949244324237</c:v>
                </c:pt>
                <c:pt idx="160">
                  <c:v>696.64701308199642</c:v>
                </c:pt>
                <c:pt idx="161">
                  <c:v>697.02239891266959</c:v>
                </c:pt>
                <c:pt idx="162">
                  <c:v>697.39567507386141</c:v>
                </c:pt>
                <c:pt idx="163">
                  <c:v>697.7668662561648</c:v>
                </c:pt>
                <c:pt idx="164">
                  <c:v>698.13599671282384</c:v>
                </c:pt>
                <c:pt idx="165">
                  <c:v>698.50309027007938</c:v>
                </c:pt>
                <c:pt idx="166">
                  <c:v>698.86817033720592</c:v>
                </c:pt>
                <c:pt idx="167">
                  <c:v>699.23125991625523</c:v>
                </c:pt>
                <c:pt idx="168">
                  <c:v>699.59238161151563</c:v>
                </c:pt>
                <c:pt idx="169">
                  <c:v>699.95155763869639</c:v>
                </c:pt>
                <c:pt idx="170">
                  <c:v>700.30880983385191</c:v>
                </c:pt>
                <c:pt idx="171">
                  <c:v>700.66415966203874</c:v>
                </c:pt>
                <c:pt idx="172">
                  <c:v>701.01762822574176</c:v>
                </c:pt>
                <c:pt idx="173">
                  <c:v>701.36923627304895</c:v>
                </c:pt>
                <c:pt idx="174">
                  <c:v>701.7190042056011</c:v>
                </c:pt>
                <c:pt idx="175">
                  <c:v>702.06695208631879</c:v>
                </c:pt>
                <c:pt idx="176">
                  <c:v>702.41309964691368</c:v>
                </c:pt>
                <c:pt idx="177">
                  <c:v>702.75746629519267</c:v>
                </c:pt>
                <c:pt idx="178">
                  <c:v>703.10007112215965</c:v>
                </c:pt>
                <c:pt idx="179">
                  <c:v>703.4409329089226</c:v>
                </c:pt>
                <c:pt idx="180">
                  <c:v>703.78007013341369</c:v>
                </c:pt>
                <c:pt idx="181">
                  <c:v>704.11750097692754</c:v>
                </c:pt>
                <c:pt idx="182">
                  <c:v>704.45324333048563</c:v>
                </c:pt>
                <c:pt idx="183">
                  <c:v>704.78731480102158</c:v>
                </c:pt>
                <c:pt idx="184">
                  <c:v>705.11973271741533</c:v>
                </c:pt>
                <c:pt idx="185">
                  <c:v>705.45051413635156</c:v>
                </c:pt>
                <c:pt idx="186">
                  <c:v>705.77967584803991</c:v>
                </c:pt>
                <c:pt idx="187">
                  <c:v>706.10723438177263</c:v>
                </c:pt>
                <c:pt idx="188">
                  <c:v>706.43320601134485</c:v>
                </c:pt>
                <c:pt idx="189">
                  <c:v>706.75760676032871</c:v>
                </c:pt>
                <c:pt idx="190">
                  <c:v>707.08045240721833</c:v>
                </c:pt>
                <c:pt idx="191">
                  <c:v>707.40175849043464</c:v>
                </c:pt>
                <c:pt idx="192">
                  <c:v>707.72154031320849</c:v>
                </c:pt>
                <c:pt idx="193">
                  <c:v>708.03981294834023</c:v>
                </c:pt>
                <c:pt idx="194">
                  <c:v>708.35659124283166</c:v>
                </c:pt>
                <c:pt idx="195">
                  <c:v>708.671889822411</c:v>
                </c:pt>
                <c:pt idx="196">
                  <c:v>708.98572309593635</c:v>
                </c:pt>
                <c:pt idx="197">
                  <c:v>709.29810525969788</c:v>
                </c:pt>
                <c:pt idx="198">
                  <c:v>709.60905030160529</c:v>
                </c:pt>
                <c:pt idx="199">
                  <c:v>709.9185720052775</c:v>
                </c:pt>
                <c:pt idx="200">
                  <c:v>710.22668395403036</c:v>
                </c:pt>
                <c:pt idx="201">
                  <c:v>710.53339953476814</c:v>
                </c:pt>
                <c:pt idx="202">
                  <c:v>710.83873194177795</c:v>
                </c:pt>
                <c:pt idx="203">
                  <c:v>711.14269418043693</c:v>
                </c:pt>
                <c:pt idx="204">
                  <c:v>711.44529907082347</c:v>
                </c:pt>
                <c:pt idx="205">
                  <c:v>711.74655925125205</c:v>
                </c:pt>
                <c:pt idx="206">
                  <c:v>712.04648718171381</c:v>
                </c:pt>
                <c:pt idx="207">
                  <c:v>712.34509514723925</c:v>
                </c:pt>
                <c:pt idx="208">
                  <c:v>712.64239526118911</c:v>
                </c:pt>
                <c:pt idx="209">
                  <c:v>712.93839946845458</c:v>
                </c:pt>
                <c:pt idx="210">
                  <c:v>713.23311954859207</c:v>
                </c:pt>
                <c:pt idx="211">
                  <c:v>713.52656711888312</c:v>
                </c:pt>
                <c:pt idx="212">
                  <c:v>713.81875363732502</c:v>
                </c:pt>
                <c:pt idx="213">
                  <c:v>714.10969040554437</c:v>
                </c:pt>
                <c:pt idx="214">
                  <c:v>714.39938857165976</c:v>
                </c:pt>
                <c:pt idx="215">
                  <c:v>714.68785913305999</c:v>
                </c:pt>
                <c:pt idx="216">
                  <c:v>714.97511293913726</c:v>
                </c:pt>
                <c:pt idx="217">
                  <c:v>715.26116069394425</c:v>
                </c:pt>
                <c:pt idx="218">
                  <c:v>715.54601295879979</c:v>
                </c:pt>
                <c:pt idx="219">
                  <c:v>715.82968015483652</c:v>
                </c:pt>
                <c:pt idx="220">
                  <c:v>716.11217256548241</c:v>
                </c:pt>
                <c:pt idx="221">
                  <c:v>716.39350033890116</c:v>
                </c:pt>
                <c:pt idx="222">
                  <c:v>716.67367349036726</c:v>
                </c:pt>
                <c:pt idx="223">
                  <c:v>716.95270190459462</c:v>
                </c:pt>
                <c:pt idx="224">
                  <c:v>717.23059533801177</c:v>
                </c:pt>
                <c:pt idx="225">
                  <c:v>717.50736342098969</c:v>
                </c:pt>
                <c:pt idx="226">
                  <c:v>717.78301566001664</c:v>
                </c:pt>
                <c:pt idx="227">
                  <c:v>718.05756143983649</c:v>
                </c:pt>
                <c:pt idx="228">
                  <c:v>718.33101002552621</c:v>
                </c:pt>
                <c:pt idx="229">
                  <c:v>718.60337056453955</c:v>
                </c:pt>
                <c:pt idx="230">
                  <c:v>718.87465208870617</c:v>
                </c:pt>
                <c:pt idx="231">
                  <c:v>719.14486351618359</c:v>
                </c:pt>
                <c:pt idx="232">
                  <c:v>719.41401365337299</c:v>
                </c:pt>
                <c:pt idx="233">
                  <c:v>719.68211119678881</c:v>
                </c:pt>
                <c:pt idx="234">
                  <c:v>719.94916473489741</c:v>
                </c:pt>
                <c:pt idx="235">
                  <c:v>720.21518274991081</c:v>
                </c:pt>
                <c:pt idx="236">
                  <c:v>720.4801736195426</c:v>
                </c:pt>
                <c:pt idx="237">
                  <c:v>720.74414561873277</c:v>
                </c:pt>
                <c:pt idx="238">
                  <c:v>721.0071069213343</c:v>
                </c:pt>
                <c:pt idx="239">
                  <c:v>721.26906560176269</c:v>
                </c:pt>
                <c:pt idx="240">
                  <c:v>721.53002963661834</c:v>
                </c:pt>
                <c:pt idx="241">
                  <c:v>721.79000690626572</c:v>
                </c:pt>
                <c:pt idx="242">
                  <c:v>722.0490051963925</c:v>
                </c:pt>
                <c:pt idx="243">
                  <c:v>722.3070321995275</c:v>
                </c:pt>
                <c:pt idx="244">
                  <c:v>722.5640955165336</c:v>
                </c:pt>
                <c:pt idx="245">
                  <c:v>722.82020265806682</c:v>
                </c:pt>
                <c:pt idx="246">
                  <c:v>723.07536104601286</c:v>
                </c:pt>
                <c:pt idx="247">
                  <c:v>723.32957801488703</c:v>
                </c:pt>
                <c:pt idx="248">
                  <c:v>723.58286081321069</c:v>
                </c:pt>
                <c:pt idx="249">
                  <c:v>723.83521660486213</c:v>
                </c:pt>
                <c:pt idx="250">
                  <c:v>724.08665247039664</c:v>
                </c:pt>
                <c:pt idx="251">
                  <c:v>724.33717540834505</c:v>
                </c:pt>
                <c:pt idx="252">
                  <c:v>724.58679233648479</c:v>
                </c:pt>
                <c:pt idx="253">
                  <c:v>724.83551009308508</c:v>
                </c:pt>
                <c:pt idx="254">
                  <c:v>725.08333543813194</c:v>
                </c:pt>
                <c:pt idx="255">
                  <c:v>725.33027505452378</c:v>
                </c:pt>
                <c:pt idx="256">
                  <c:v>725.57633554925246</c:v>
                </c:pt>
                <c:pt idx="257">
                  <c:v>725.8215234545537</c:v>
                </c:pt>
                <c:pt idx="258">
                  <c:v>726.06584522903881</c:v>
                </c:pt>
                <c:pt idx="259">
                  <c:v>726.30930725880569</c:v>
                </c:pt>
                <c:pt idx="260">
                  <c:v>726.55191585852936</c:v>
                </c:pt>
                <c:pt idx="261">
                  <c:v>726.793677272531</c:v>
                </c:pt>
                <c:pt idx="262">
                  <c:v>727.03459767582228</c:v>
                </c:pt>
                <c:pt idx="263">
                  <c:v>727.27468317514251</c:v>
                </c:pt>
                <c:pt idx="264">
                  <c:v>727.51393980996124</c:v>
                </c:pt>
                <c:pt idx="265">
                  <c:v>727.75237355347474</c:v>
                </c:pt>
                <c:pt idx="266">
                  <c:v>727.98999031357812</c:v>
                </c:pt>
                <c:pt idx="267">
                  <c:v>728.22679593382009</c:v>
                </c:pt>
                <c:pt idx="268">
                  <c:v>728.46279619434085</c:v>
                </c:pt>
                <c:pt idx="269">
                  <c:v>728.69799681279233</c:v>
                </c:pt>
                <c:pt idx="270">
                  <c:v>728.932403445246</c:v>
                </c:pt>
                <c:pt idx="271">
                  <c:v>729.16602168707595</c:v>
                </c:pt>
                <c:pt idx="272">
                  <c:v>729.39885707383019</c:v>
                </c:pt>
                <c:pt idx="273">
                  <c:v>729.63091508209357</c:v>
                </c:pt>
                <c:pt idx="274">
                  <c:v>729.86220113032061</c:v>
                </c:pt>
                <c:pt idx="275">
                  <c:v>730.09272057966427</c:v>
                </c:pt>
                <c:pt idx="276">
                  <c:v>730.32247873478923</c:v>
                </c:pt>
                <c:pt idx="277">
                  <c:v>730.55148084466578</c:v>
                </c:pt>
                <c:pt idx="278">
                  <c:v>730.77973210335199</c:v>
                </c:pt>
                <c:pt idx="279">
                  <c:v>731.00723765076555</c:v>
                </c:pt>
                <c:pt idx="280">
                  <c:v>731.23400257343644</c:v>
                </c:pt>
                <c:pt idx="281">
                  <c:v>731.46003190524993</c:v>
                </c:pt>
                <c:pt idx="282">
                  <c:v>731.68533062817698</c:v>
                </c:pt>
                <c:pt idx="283">
                  <c:v>731.90990367299025</c:v>
                </c:pt>
                <c:pt idx="284">
                  <c:v>732.1337559199676</c:v>
                </c:pt>
                <c:pt idx="285">
                  <c:v>732.35689219958431</c:v>
                </c:pt>
                <c:pt idx="286">
                  <c:v>732.57931729319432</c:v>
                </c:pt>
                <c:pt idx="287">
                  <c:v>732.80103593369961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6E-4E08-959D-AECCC109E5E2}"/>
            </c:ext>
          </c:extLst>
        </c:ser>
        <c:ser>
          <c:idx val="1"/>
          <c:order val="1"/>
          <c:tx>
            <c:strRef>
              <c:f>'BV Global'!$L$416</c:f>
              <c:strCache>
                <c:ptCount val="1"/>
                <c:pt idx="0">
                  <c:v>Vs [m3]</c:v>
                </c:pt>
              </c:strCache>
            </c:strRef>
          </c:tx>
          <c:marker>
            <c:symbol val="none"/>
          </c:marker>
          <c:xVal>
            <c:numRef>
              <c:f>'BV Global'!$B$418:$B$705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Global'!$L$418:$L$705</c:f>
              <c:numCache>
                <c:formatCode>#,##0.00</c:formatCode>
                <c:ptCount val="288"/>
                <c:pt idx="0">
                  <c:v>1.299528</c:v>
                </c:pt>
                <c:pt idx="1">
                  <c:v>2.16588</c:v>
                </c:pt>
                <c:pt idx="2">
                  <c:v>3.2488199999999998</c:v>
                </c:pt>
                <c:pt idx="3">
                  <c:v>4.3317600000000001</c:v>
                </c:pt>
                <c:pt idx="4">
                  <c:v>5.4146999999999998</c:v>
                </c:pt>
                <c:pt idx="5">
                  <c:v>6.4976399999999996</c:v>
                </c:pt>
                <c:pt idx="6">
                  <c:v>7.5805800000000003</c:v>
                </c:pt>
                <c:pt idx="7">
                  <c:v>8.6635200000000001</c:v>
                </c:pt>
                <c:pt idx="8">
                  <c:v>9.746459999999999</c:v>
                </c:pt>
                <c:pt idx="9">
                  <c:v>10.8294</c:v>
                </c:pt>
                <c:pt idx="10">
                  <c:v>11.91234</c:v>
                </c:pt>
                <c:pt idx="11">
                  <c:v>12.995279999999999</c:v>
                </c:pt>
                <c:pt idx="12">
                  <c:v>14.07822</c:v>
                </c:pt>
                <c:pt idx="13">
                  <c:v>15.161160000000001</c:v>
                </c:pt>
                <c:pt idx="14">
                  <c:v>16.2441</c:v>
                </c:pt>
                <c:pt idx="15">
                  <c:v>17.32704</c:v>
                </c:pt>
                <c:pt idx="16">
                  <c:v>18.409980000000001</c:v>
                </c:pt>
                <c:pt idx="17">
                  <c:v>19.492919999999998</c:v>
                </c:pt>
                <c:pt idx="18">
                  <c:v>20.575860000000002</c:v>
                </c:pt>
                <c:pt idx="19">
                  <c:v>21.658799999999999</c:v>
                </c:pt>
                <c:pt idx="20">
                  <c:v>22.741739999999997</c:v>
                </c:pt>
                <c:pt idx="21">
                  <c:v>23.824680000000001</c:v>
                </c:pt>
                <c:pt idx="22">
                  <c:v>24.907619999999998</c:v>
                </c:pt>
                <c:pt idx="23">
                  <c:v>25.990559999999999</c:v>
                </c:pt>
                <c:pt idx="24">
                  <c:v>27.073499999999999</c:v>
                </c:pt>
                <c:pt idx="25">
                  <c:v>28.15644</c:v>
                </c:pt>
                <c:pt idx="26">
                  <c:v>29.239379999999997</c:v>
                </c:pt>
                <c:pt idx="27">
                  <c:v>30.322320000000001</c:v>
                </c:pt>
                <c:pt idx="28">
                  <c:v>31.405259999999998</c:v>
                </c:pt>
                <c:pt idx="29">
                  <c:v>32.488199999999999</c:v>
                </c:pt>
                <c:pt idx="30">
                  <c:v>33.57114</c:v>
                </c:pt>
                <c:pt idx="31">
                  <c:v>34.65408</c:v>
                </c:pt>
                <c:pt idx="32">
                  <c:v>35.737019999999994</c:v>
                </c:pt>
                <c:pt idx="33">
                  <c:v>36.819960000000002</c:v>
                </c:pt>
                <c:pt idx="34">
                  <c:v>37.902900000000002</c:v>
                </c:pt>
                <c:pt idx="35">
                  <c:v>38.985839999999996</c:v>
                </c:pt>
                <c:pt idx="36">
                  <c:v>40.068779999999997</c:v>
                </c:pt>
                <c:pt idx="37">
                  <c:v>41.151720000000005</c:v>
                </c:pt>
                <c:pt idx="38">
                  <c:v>42.234659999999998</c:v>
                </c:pt>
                <c:pt idx="39">
                  <c:v>43.317599999999999</c:v>
                </c:pt>
                <c:pt idx="40">
                  <c:v>44.400539999999999</c:v>
                </c:pt>
                <c:pt idx="41">
                  <c:v>45.483479999999993</c:v>
                </c:pt>
                <c:pt idx="42">
                  <c:v>46.566420000000001</c:v>
                </c:pt>
                <c:pt idx="43">
                  <c:v>47.649360000000001</c:v>
                </c:pt>
                <c:pt idx="44">
                  <c:v>48.732299999999995</c:v>
                </c:pt>
                <c:pt idx="45">
                  <c:v>49.815239999999996</c:v>
                </c:pt>
                <c:pt idx="46">
                  <c:v>50.898180000000004</c:v>
                </c:pt>
                <c:pt idx="47">
                  <c:v>51.981119999999997</c:v>
                </c:pt>
                <c:pt idx="48">
                  <c:v>53.064059999999998</c:v>
                </c:pt>
                <c:pt idx="49">
                  <c:v>54.146999999999998</c:v>
                </c:pt>
                <c:pt idx="50">
                  <c:v>55.229939999999992</c:v>
                </c:pt>
                <c:pt idx="51">
                  <c:v>56.31288</c:v>
                </c:pt>
                <c:pt idx="52">
                  <c:v>57.395820000000001</c:v>
                </c:pt>
                <c:pt idx="53">
                  <c:v>58.478759999999994</c:v>
                </c:pt>
                <c:pt idx="54">
                  <c:v>59.561699999999995</c:v>
                </c:pt>
                <c:pt idx="55">
                  <c:v>60.644640000000003</c:v>
                </c:pt>
                <c:pt idx="56">
                  <c:v>61.727580000000003</c:v>
                </c:pt>
                <c:pt idx="57">
                  <c:v>62.810519999999997</c:v>
                </c:pt>
                <c:pt idx="58">
                  <c:v>63.893459999999997</c:v>
                </c:pt>
                <c:pt idx="59">
                  <c:v>64.976399999999998</c:v>
                </c:pt>
                <c:pt idx="60">
                  <c:v>66.059339999999992</c:v>
                </c:pt>
                <c:pt idx="61">
                  <c:v>67.14228</c:v>
                </c:pt>
                <c:pt idx="62">
                  <c:v>68.225220000000007</c:v>
                </c:pt>
                <c:pt idx="63">
                  <c:v>69.308160000000001</c:v>
                </c:pt>
                <c:pt idx="64">
                  <c:v>70.391099999999994</c:v>
                </c:pt>
                <c:pt idx="65">
                  <c:v>71.474039999999988</c:v>
                </c:pt>
                <c:pt idx="66">
                  <c:v>72.556979999999996</c:v>
                </c:pt>
                <c:pt idx="67">
                  <c:v>73.639920000000004</c:v>
                </c:pt>
                <c:pt idx="68">
                  <c:v>74.722859999999997</c:v>
                </c:pt>
                <c:pt idx="69">
                  <c:v>75.805800000000005</c:v>
                </c:pt>
                <c:pt idx="70">
                  <c:v>76.888739999999984</c:v>
                </c:pt>
                <c:pt idx="71">
                  <c:v>77.971679999999992</c:v>
                </c:pt>
                <c:pt idx="72">
                  <c:v>79.05462</c:v>
                </c:pt>
                <c:pt idx="73">
                  <c:v>80.137559999999993</c:v>
                </c:pt>
                <c:pt idx="74">
                  <c:v>81.220500000000001</c:v>
                </c:pt>
                <c:pt idx="75">
                  <c:v>82.303440000000009</c:v>
                </c:pt>
                <c:pt idx="76">
                  <c:v>83.386380000000003</c:v>
                </c:pt>
                <c:pt idx="77">
                  <c:v>84.469319999999996</c:v>
                </c:pt>
                <c:pt idx="78">
                  <c:v>85.55225999999999</c:v>
                </c:pt>
                <c:pt idx="79">
                  <c:v>86.635199999999998</c:v>
                </c:pt>
                <c:pt idx="80">
                  <c:v>87.718140000000005</c:v>
                </c:pt>
                <c:pt idx="81">
                  <c:v>88.801079999999999</c:v>
                </c:pt>
                <c:pt idx="82">
                  <c:v>89.884020000000007</c:v>
                </c:pt>
                <c:pt idx="83">
                  <c:v>90.966959999999986</c:v>
                </c:pt>
                <c:pt idx="84">
                  <c:v>92.049899999999994</c:v>
                </c:pt>
                <c:pt idx="85">
                  <c:v>93.132840000000002</c:v>
                </c:pt>
                <c:pt idx="86">
                  <c:v>94.215779999999995</c:v>
                </c:pt>
                <c:pt idx="87">
                  <c:v>95.298720000000003</c:v>
                </c:pt>
                <c:pt idx="88">
                  <c:v>96.381659999999997</c:v>
                </c:pt>
                <c:pt idx="89">
                  <c:v>97.46459999999999</c:v>
                </c:pt>
                <c:pt idx="90">
                  <c:v>98.547539999999998</c:v>
                </c:pt>
                <c:pt idx="91">
                  <c:v>99.630479999999991</c:v>
                </c:pt>
                <c:pt idx="92">
                  <c:v>100.71342</c:v>
                </c:pt>
                <c:pt idx="93">
                  <c:v>101.79636000000001</c:v>
                </c:pt>
                <c:pt idx="94">
                  <c:v>102.8793</c:v>
                </c:pt>
                <c:pt idx="95">
                  <c:v>103.96223999999999</c:v>
                </c:pt>
                <c:pt idx="96">
                  <c:v>105.04517999999999</c:v>
                </c:pt>
                <c:pt idx="97">
                  <c:v>106.12812</c:v>
                </c:pt>
                <c:pt idx="98">
                  <c:v>107.21106</c:v>
                </c:pt>
                <c:pt idx="99">
                  <c:v>108.294</c:v>
                </c:pt>
                <c:pt idx="100">
                  <c:v>109.37694</c:v>
                </c:pt>
                <c:pt idx="101">
                  <c:v>110.45987999999998</c:v>
                </c:pt>
                <c:pt idx="102">
                  <c:v>111.54281999999999</c:v>
                </c:pt>
                <c:pt idx="103">
                  <c:v>112.62576</c:v>
                </c:pt>
                <c:pt idx="104">
                  <c:v>113.70869999999999</c:v>
                </c:pt>
                <c:pt idx="105">
                  <c:v>114.79164</c:v>
                </c:pt>
                <c:pt idx="106">
                  <c:v>115.87458000000001</c:v>
                </c:pt>
                <c:pt idx="107">
                  <c:v>116.95751999999999</c:v>
                </c:pt>
                <c:pt idx="108">
                  <c:v>118.04046</c:v>
                </c:pt>
                <c:pt idx="109">
                  <c:v>119.12339999999999</c:v>
                </c:pt>
                <c:pt idx="110">
                  <c:v>120.20634</c:v>
                </c:pt>
                <c:pt idx="111">
                  <c:v>121.28928000000001</c:v>
                </c:pt>
                <c:pt idx="112">
                  <c:v>122.37222</c:v>
                </c:pt>
                <c:pt idx="113">
                  <c:v>123.45516000000001</c:v>
                </c:pt>
                <c:pt idx="114">
                  <c:v>124.53809999999999</c:v>
                </c:pt>
                <c:pt idx="115">
                  <c:v>125.62103999999999</c:v>
                </c:pt>
                <c:pt idx="116">
                  <c:v>126.70398</c:v>
                </c:pt>
                <c:pt idx="117">
                  <c:v>127.78691999999999</c:v>
                </c:pt>
                <c:pt idx="118">
                  <c:v>128.86985999999999</c:v>
                </c:pt>
                <c:pt idx="119">
                  <c:v>129.9528</c:v>
                </c:pt>
                <c:pt idx="120">
                  <c:v>131.03574</c:v>
                </c:pt>
                <c:pt idx="121">
                  <c:v>132.11867999999998</c:v>
                </c:pt>
                <c:pt idx="122">
                  <c:v>133.20161999999999</c:v>
                </c:pt>
                <c:pt idx="123">
                  <c:v>134.28456</c:v>
                </c:pt>
                <c:pt idx="124">
                  <c:v>135.36750000000001</c:v>
                </c:pt>
                <c:pt idx="125">
                  <c:v>136.45044000000001</c:v>
                </c:pt>
                <c:pt idx="126">
                  <c:v>137.53337999999999</c:v>
                </c:pt>
                <c:pt idx="127">
                  <c:v>138.61632</c:v>
                </c:pt>
                <c:pt idx="128">
                  <c:v>139.69926000000001</c:v>
                </c:pt>
                <c:pt idx="129">
                  <c:v>140.78219999999999</c:v>
                </c:pt>
                <c:pt idx="130">
                  <c:v>141.86514</c:v>
                </c:pt>
                <c:pt idx="131">
                  <c:v>142.94807999999998</c:v>
                </c:pt>
                <c:pt idx="132">
                  <c:v>144.03101999999998</c:v>
                </c:pt>
                <c:pt idx="133">
                  <c:v>145.11395999999999</c:v>
                </c:pt>
                <c:pt idx="134">
                  <c:v>146.1969</c:v>
                </c:pt>
                <c:pt idx="135">
                  <c:v>147.27984000000001</c:v>
                </c:pt>
                <c:pt idx="136">
                  <c:v>148.36277999999999</c:v>
                </c:pt>
                <c:pt idx="137">
                  <c:v>149.44571999999999</c:v>
                </c:pt>
                <c:pt idx="138">
                  <c:v>150.52866</c:v>
                </c:pt>
                <c:pt idx="139">
                  <c:v>151.61160000000001</c:v>
                </c:pt>
                <c:pt idx="140">
                  <c:v>152.69454000000002</c:v>
                </c:pt>
                <c:pt idx="141">
                  <c:v>153.77747999999997</c:v>
                </c:pt>
                <c:pt idx="142">
                  <c:v>154.86041999999998</c:v>
                </c:pt>
                <c:pt idx="143">
                  <c:v>155.94335999999998</c:v>
                </c:pt>
                <c:pt idx="144">
                  <c:v>157.02629999999999</c:v>
                </c:pt>
                <c:pt idx="145">
                  <c:v>158.10924</c:v>
                </c:pt>
                <c:pt idx="146">
                  <c:v>159.19217999999998</c:v>
                </c:pt>
                <c:pt idx="147">
                  <c:v>160.27511999999999</c:v>
                </c:pt>
                <c:pt idx="148">
                  <c:v>161.35805999999999</c:v>
                </c:pt>
                <c:pt idx="149">
                  <c:v>162.441</c:v>
                </c:pt>
                <c:pt idx="150">
                  <c:v>163.52394000000001</c:v>
                </c:pt>
                <c:pt idx="151">
                  <c:v>164.60688000000002</c:v>
                </c:pt>
                <c:pt idx="152">
                  <c:v>165.68982</c:v>
                </c:pt>
                <c:pt idx="153">
                  <c:v>166.77276000000001</c:v>
                </c:pt>
                <c:pt idx="154">
                  <c:v>167.85569999999998</c:v>
                </c:pt>
                <c:pt idx="155">
                  <c:v>168.93863999999999</c:v>
                </c:pt>
                <c:pt idx="156">
                  <c:v>170.02158</c:v>
                </c:pt>
                <c:pt idx="157">
                  <c:v>171.10451999999998</c:v>
                </c:pt>
                <c:pt idx="158">
                  <c:v>172.18745999999999</c:v>
                </c:pt>
                <c:pt idx="159">
                  <c:v>173.2704</c:v>
                </c:pt>
                <c:pt idx="160">
                  <c:v>174.35334</c:v>
                </c:pt>
                <c:pt idx="161">
                  <c:v>175.43628000000001</c:v>
                </c:pt>
                <c:pt idx="162">
                  <c:v>176.51921999999999</c:v>
                </c:pt>
                <c:pt idx="163">
                  <c:v>177.60216</c:v>
                </c:pt>
                <c:pt idx="164">
                  <c:v>178.68510000000001</c:v>
                </c:pt>
                <c:pt idx="165">
                  <c:v>179.76804000000001</c:v>
                </c:pt>
                <c:pt idx="166">
                  <c:v>180.85097999999999</c:v>
                </c:pt>
                <c:pt idx="167">
                  <c:v>181.93391999999997</c:v>
                </c:pt>
                <c:pt idx="168">
                  <c:v>183.01685999999998</c:v>
                </c:pt>
                <c:pt idx="169">
                  <c:v>184.09979999999999</c:v>
                </c:pt>
                <c:pt idx="170">
                  <c:v>185.18274</c:v>
                </c:pt>
                <c:pt idx="171">
                  <c:v>186.26568</c:v>
                </c:pt>
                <c:pt idx="172">
                  <c:v>187.34861999999998</c:v>
                </c:pt>
                <c:pt idx="173">
                  <c:v>188.43155999999999</c:v>
                </c:pt>
                <c:pt idx="174">
                  <c:v>189.5145</c:v>
                </c:pt>
                <c:pt idx="175">
                  <c:v>190.59744000000001</c:v>
                </c:pt>
                <c:pt idx="176">
                  <c:v>191.68038000000001</c:v>
                </c:pt>
                <c:pt idx="177">
                  <c:v>192.76331999999999</c:v>
                </c:pt>
                <c:pt idx="178">
                  <c:v>193.84625999999997</c:v>
                </c:pt>
                <c:pt idx="179">
                  <c:v>194.92919999999998</c:v>
                </c:pt>
                <c:pt idx="180">
                  <c:v>196.01213999999999</c:v>
                </c:pt>
                <c:pt idx="181">
                  <c:v>197.09508</c:v>
                </c:pt>
                <c:pt idx="182">
                  <c:v>198.17802</c:v>
                </c:pt>
                <c:pt idx="183">
                  <c:v>199.26095999999998</c:v>
                </c:pt>
                <c:pt idx="184">
                  <c:v>200.34389999999999</c:v>
                </c:pt>
                <c:pt idx="185">
                  <c:v>201.42684</c:v>
                </c:pt>
                <c:pt idx="186">
                  <c:v>202.50978000000001</c:v>
                </c:pt>
                <c:pt idx="187">
                  <c:v>203.59272000000001</c:v>
                </c:pt>
                <c:pt idx="188">
                  <c:v>204.67565999999999</c:v>
                </c:pt>
                <c:pt idx="189">
                  <c:v>205.7586</c:v>
                </c:pt>
                <c:pt idx="190">
                  <c:v>206.84154000000001</c:v>
                </c:pt>
                <c:pt idx="191">
                  <c:v>207.92447999999999</c:v>
                </c:pt>
                <c:pt idx="192">
                  <c:v>209.00742</c:v>
                </c:pt>
                <c:pt idx="193">
                  <c:v>210.09035999999998</c:v>
                </c:pt>
                <c:pt idx="194">
                  <c:v>211.17329999999998</c:v>
                </c:pt>
                <c:pt idx="195">
                  <c:v>212.25623999999999</c:v>
                </c:pt>
                <c:pt idx="196">
                  <c:v>213.33918</c:v>
                </c:pt>
                <c:pt idx="197">
                  <c:v>214.42212000000001</c:v>
                </c:pt>
                <c:pt idx="198">
                  <c:v>215.50505999999999</c:v>
                </c:pt>
                <c:pt idx="199">
                  <c:v>216.58799999999999</c:v>
                </c:pt>
                <c:pt idx="200">
                  <c:v>217.67094</c:v>
                </c:pt>
                <c:pt idx="201">
                  <c:v>218.75388000000001</c:v>
                </c:pt>
                <c:pt idx="202">
                  <c:v>219.83682000000002</c:v>
                </c:pt>
                <c:pt idx="203">
                  <c:v>220.91975999999997</c:v>
                </c:pt>
                <c:pt idx="204">
                  <c:v>222.00269999999998</c:v>
                </c:pt>
                <c:pt idx="205">
                  <c:v>223.08563999999998</c:v>
                </c:pt>
                <c:pt idx="206">
                  <c:v>224.16857999999999</c:v>
                </c:pt>
                <c:pt idx="207">
                  <c:v>225.25152</c:v>
                </c:pt>
                <c:pt idx="208">
                  <c:v>226.33445999999998</c:v>
                </c:pt>
                <c:pt idx="209">
                  <c:v>227.41739999999999</c:v>
                </c:pt>
                <c:pt idx="210">
                  <c:v>228.50033999999999</c:v>
                </c:pt>
                <c:pt idx="211">
                  <c:v>229.58328</c:v>
                </c:pt>
                <c:pt idx="212">
                  <c:v>230.66622000000001</c:v>
                </c:pt>
                <c:pt idx="213">
                  <c:v>231.74916000000002</c:v>
                </c:pt>
                <c:pt idx="214">
                  <c:v>232.8321</c:v>
                </c:pt>
                <c:pt idx="215">
                  <c:v>233.91503999999998</c:v>
                </c:pt>
                <c:pt idx="216">
                  <c:v>234.99797999999998</c:v>
                </c:pt>
                <c:pt idx="217">
                  <c:v>236.08091999999999</c:v>
                </c:pt>
                <c:pt idx="218">
                  <c:v>237.16386</c:v>
                </c:pt>
                <c:pt idx="219">
                  <c:v>238.24679999999998</c:v>
                </c:pt>
                <c:pt idx="220">
                  <c:v>239.32973999999999</c:v>
                </c:pt>
                <c:pt idx="221">
                  <c:v>240.41267999999999</c:v>
                </c:pt>
                <c:pt idx="222">
                  <c:v>241.49562</c:v>
                </c:pt>
                <c:pt idx="223">
                  <c:v>242.57856000000001</c:v>
                </c:pt>
                <c:pt idx="224">
                  <c:v>243.66149999999999</c:v>
                </c:pt>
                <c:pt idx="225">
                  <c:v>244.74444</c:v>
                </c:pt>
                <c:pt idx="226">
                  <c:v>245.82738000000001</c:v>
                </c:pt>
                <c:pt idx="227">
                  <c:v>246.91032000000001</c:v>
                </c:pt>
                <c:pt idx="228">
                  <c:v>247.99325999999999</c:v>
                </c:pt>
                <c:pt idx="229">
                  <c:v>249.07619999999997</c:v>
                </c:pt>
                <c:pt idx="230">
                  <c:v>250.15913999999998</c:v>
                </c:pt>
                <c:pt idx="231">
                  <c:v>251.24207999999999</c:v>
                </c:pt>
                <c:pt idx="232">
                  <c:v>252.32501999999999</c:v>
                </c:pt>
                <c:pt idx="233">
                  <c:v>253.40796</c:v>
                </c:pt>
                <c:pt idx="234">
                  <c:v>254.49089999999998</c:v>
                </c:pt>
                <c:pt idx="235">
                  <c:v>255.57383999999999</c:v>
                </c:pt>
                <c:pt idx="236">
                  <c:v>256.65678000000003</c:v>
                </c:pt>
                <c:pt idx="237">
                  <c:v>257.73971999999998</c:v>
                </c:pt>
                <c:pt idx="238">
                  <c:v>258.82265999999998</c:v>
                </c:pt>
                <c:pt idx="239">
                  <c:v>259.90559999999999</c:v>
                </c:pt>
                <c:pt idx="240">
                  <c:v>260.98854</c:v>
                </c:pt>
                <c:pt idx="241">
                  <c:v>262.07148000000001</c:v>
                </c:pt>
                <c:pt idx="242">
                  <c:v>263.15441999999996</c:v>
                </c:pt>
                <c:pt idx="243">
                  <c:v>264.23735999999997</c:v>
                </c:pt>
                <c:pt idx="244">
                  <c:v>265.32029999999997</c:v>
                </c:pt>
                <c:pt idx="245">
                  <c:v>266.40323999999998</c:v>
                </c:pt>
                <c:pt idx="246">
                  <c:v>267.48617999999999</c:v>
                </c:pt>
                <c:pt idx="247">
                  <c:v>268.56912</c:v>
                </c:pt>
                <c:pt idx="248">
                  <c:v>269.65206000000001</c:v>
                </c:pt>
                <c:pt idx="249">
                  <c:v>270.73500000000001</c:v>
                </c:pt>
                <c:pt idx="250">
                  <c:v>271.81794000000002</c:v>
                </c:pt>
                <c:pt idx="251">
                  <c:v>272.90088000000003</c:v>
                </c:pt>
                <c:pt idx="252">
                  <c:v>273.98381999999998</c:v>
                </c:pt>
                <c:pt idx="253">
                  <c:v>275.06675999999999</c:v>
                </c:pt>
                <c:pt idx="254">
                  <c:v>276.1497</c:v>
                </c:pt>
                <c:pt idx="255">
                  <c:v>277.23264</c:v>
                </c:pt>
                <c:pt idx="256">
                  <c:v>278.31558000000001</c:v>
                </c:pt>
                <c:pt idx="257">
                  <c:v>279.39852000000002</c:v>
                </c:pt>
                <c:pt idx="258">
                  <c:v>280.48146000000003</c:v>
                </c:pt>
                <c:pt idx="259">
                  <c:v>281.56439999999998</c:v>
                </c:pt>
                <c:pt idx="260">
                  <c:v>282.64733999999999</c:v>
                </c:pt>
                <c:pt idx="261">
                  <c:v>283.73027999999999</c:v>
                </c:pt>
                <c:pt idx="262">
                  <c:v>284.81321999999994</c:v>
                </c:pt>
                <c:pt idx="263">
                  <c:v>285.89615999999995</c:v>
                </c:pt>
                <c:pt idx="264">
                  <c:v>286.97909999999996</c:v>
                </c:pt>
                <c:pt idx="265">
                  <c:v>288.06203999999997</c:v>
                </c:pt>
                <c:pt idx="266">
                  <c:v>289.14497999999998</c:v>
                </c:pt>
                <c:pt idx="267">
                  <c:v>290.22791999999998</c:v>
                </c:pt>
                <c:pt idx="268">
                  <c:v>291.31085999999999</c:v>
                </c:pt>
                <c:pt idx="269">
                  <c:v>292.3938</c:v>
                </c:pt>
                <c:pt idx="270">
                  <c:v>293.47674000000001</c:v>
                </c:pt>
                <c:pt idx="271">
                  <c:v>294.55968000000001</c:v>
                </c:pt>
                <c:pt idx="272">
                  <c:v>295.64262000000002</c:v>
                </c:pt>
                <c:pt idx="273">
                  <c:v>296.72555999999997</c:v>
                </c:pt>
                <c:pt idx="274">
                  <c:v>297.80849999999998</c:v>
                </c:pt>
                <c:pt idx="275">
                  <c:v>298.89143999999999</c:v>
                </c:pt>
                <c:pt idx="276">
                  <c:v>299.97438</c:v>
                </c:pt>
                <c:pt idx="277">
                  <c:v>301.05732</c:v>
                </c:pt>
                <c:pt idx="278">
                  <c:v>302.14026000000001</c:v>
                </c:pt>
                <c:pt idx="279">
                  <c:v>303.22320000000002</c:v>
                </c:pt>
                <c:pt idx="280">
                  <c:v>304.30614000000003</c:v>
                </c:pt>
                <c:pt idx="281">
                  <c:v>305.38908000000004</c:v>
                </c:pt>
                <c:pt idx="282">
                  <c:v>306.47202000000004</c:v>
                </c:pt>
                <c:pt idx="283">
                  <c:v>307.55495999999994</c:v>
                </c:pt>
                <c:pt idx="284">
                  <c:v>308.63789999999995</c:v>
                </c:pt>
                <c:pt idx="285">
                  <c:v>309.72083999999995</c:v>
                </c:pt>
                <c:pt idx="286">
                  <c:v>310.80377999999996</c:v>
                </c:pt>
                <c:pt idx="287">
                  <c:v>311.88671999999997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6E-4E08-959D-AECCC109E5E2}"/>
            </c:ext>
          </c:extLst>
        </c:ser>
        <c:ser>
          <c:idx val="2"/>
          <c:order val="2"/>
          <c:tx>
            <c:strRef>
              <c:f>'BV Global'!$M$416</c:f>
              <c:strCache>
                <c:ptCount val="1"/>
                <c:pt idx="0">
                  <c:v>Ve-Vs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'BV Global'!$B$418:$B$705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Global'!$M$418:$M$705</c:f>
              <c:numCache>
                <c:formatCode>#,##0.00</c:formatCode>
                <c:ptCount val="288"/>
                <c:pt idx="0">
                  <c:v>208.06450405737127</c:v>
                </c:pt>
                <c:pt idx="1">
                  <c:v>253.87568965640006</c:v>
                </c:pt>
                <c:pt idx="2">
                  <c:v>316.75110310154326</c:v>
                </c:pt>
                <c:pt idx="3">
                  <c:v>338.80157396308852</c:v>
                </c:pt>
                <c:pt idx="4">
                  <c:v>357.24487288941862</c:v>
                </c:pt>
                <c:pt idx="5">
                  <c:v>373.23499919709354</c:v>
                </c:pt>
                <c:pt idx="6">
                  <c:v>362.99559074188954</c:v>
                </c:pt>
                <c:pt idx="7">
                  <c:v>367.04466791203566</c:v>
                </c:pt>
                <c:pt idx="8">
                  <c:v>370.54744909980633</c:v>
                </c:pt>
                <c:pt idx="9">
                  <c:v>373.61398382622815</c:v>
                </c:pt>
                <c:pt idx="10">
                  <c:v>376.3236903832003</c:v>
                </c:pt>
                <c:pt idx="11">
                  <c:v>381.66154288180223</c:v>
                </c:pt>
                <c:pt idx="12">
                  <c:v>385.1625939944592</c:v>
                </c:pt>
                <c:pt idx="13">
                  <c:v>385.6211424485511</c:v>
                </c:pt>
                <c:pt idx="14">
                  <c:v>385.97864312527787</c:v>
                </c:pt>
                <c:pt idx="15">
                  <c:v>386.24783150221066</c:v>
                </c:pt>
                <c:pt idx="16">
                  <c:v>386.43916084730523</c:v>
                </c:pt>
                <c:pt idx="17">
                  <c:v>386.56131868487239</c:v>
                </c:pt>
                <c:pt idx="18">
                  <c:v>386.62160468647915</c:v>
                </c:pt>
                <c:pt idx="19">
                  <c:v>386.62621239360737</c:v>
                </c:pt>
                <c:pt idx="20">
                  <c:v>386.58044275848528</c:v>
                </c:pt>
                <c:pt idx="21">
                  <c:v>386.48886841780899</c:v>
                </c:pt>
                <c:pt idx="22">
                  <c:v>386.35546175678502</c:v>
                </c:pt>
                <c:pt idx="23">
                  <c:v>381.77679404002555</c:v>
                </c:pt>
                <c:pt idx="24">
                  <c:v>383.80031134513376</c:v>
                </c:pt>
                <c:pt idx="25">
                  <c:v>385.73610381986487</c:v>
                </c:pt>
                <c:pt idx="26">
                  <c:v>387.58992364401854</c:v>
                </c:pt>
                <c:pt idx="27">
                  <c:v>389.36694800844333</c:v>
                </c:pt>
                <c:pt idx="28">
                  <c:v>391.07185493286562</c:v>
                </c:pt>
                <c:pt idx="29">
                  <c:v>392.70888683487499</c:v>
                </c:pt>
                <c:pt idx="30">
                  <c:v>394.28190416851908</c:v>
                </c:pt>
                <c:pt idx="31">
                  <c:v>395.79443095199349</c:v>
                </c:pt>
                <c:pt idx="32">
                  <c:v>397.24969362443267</c:v>
                </c:pt>
                <c:pt idx="33">
                  <c:v>398.65065438054211</c:v>
                </c:pt>
                <c:pt idx="34">
                  <c:v>400.00003990621718</c:v>
                </c:pt>
                <c:pt idx="35">
                  <c:v>401.30036626215917</c:v>
                </c:pt>
                <c:pt idx="36">
                  <c:v>423.6196403730757</c:v>
                </c:pt>
                <c:pt idx="37">
                  <c:v>426.53561938076678</c:v>
                </c:pt>
                <c:pt idx="38">
                  <c:v>429.38087115970359</c:v>
                </c:pt>
                <c:pt idx="39">
                  <c:v>432.1584131587922</c:v>
                </c:pt>
                <c:pt idx="40">
                  <c:v>434.87106245480453</c:v>
                </c:pt>
                <c:pt idx="41">
                  <c:v>437.52145358545965</c:v>
                </c:pt>
                <c:pt idx="42">
                  <c:v>440.11205441140794</c:v>
                </c:pt>
                <c:pt idx="43">
                  <c:v>442.64518026547898</c:v>
                </c:pt>
                <c:pt idx="44">
                  <c:v>445.12300660860353</c:v>
                </c:pt>
                <c:pt idx="45">
                  <c:v>447.54758037949847</c:v>
                </c:pt>
                <c:pt idx="46">
                  <c:v>449.92083019823366</c:v>
                </c:pt>
                <c:pt idx="47">
                  <c:v>452.24457556118966</c:v>
                </c:pt>
                <c:pt idx="48">
                  <c:v>454.52053514592723</c:v>
                </c:pt>
                <c:pt idx="49">
                  <c:v>456.75033432843213</c:v>
                </c:pt>
                <c:pt idx="50">
                  <c:v>458.93551200159601</c:v>
                </c:pt>
                <c:pt idx="51">
                  <c:v>461.07752677225034</c:v>
                </c:pt>
                <c:pt idx="52">
                  <c:v>463.17776260418094</c:v>
                </c:pt>
                <c:pt idx="53">
                  <c:v>465.23753396611767</c:v>
                </c:pt>
                <c:pt idx="54">
                  <c:v>467.25809053644173</c:v>
                </c:pt>
                <c:pt idx="55">
                  <c:v>469.24062151010094</c:v>
                </c:pt>
                <c:pt idx="56">
                  <c:v>471.18625954783408</c:v>
                </c:pt>
                <c:pt idx="57">
                  <c:v>473.09608440313946</c:v>
                </c:pt>
                <c:pt idx="58">
                  <c:v>474.9711262583445</c:v>
                </c:pt>
                <c:pt idx="59">
                  <c:v>476.81236879763765</c:v>
                </c:pt>
                <c:pt idx="60">
                  <c:v>478.62075204179985</c:v>
                </c:pt>
                <c:pt idx="61">
                  <c:v>480.39717496671665</c:v>
                </c:pt>
                <c:pt idx="62">
                  <c:v>482.14249792535577</c:v>
                </c:pt>
                <c:pt idx="63">
                  <c:v>483.85754489083848</c:v>
                </c:pt>
                <c:pt idx="64">
                  <c:v>485.54310553639556</c:v>
                </c:pt>
                <c:pt idx="65">
                  <c:v>487.19993716638243</c:v>
                </c:pt>
                <c:pt idx="66">
                  <c:v>488.82876651110865</c:v>
                </c:pt>
                <c:pt idx="67">
                  <c:v>490.43029139695949</c:v>
                </c:pt>
                <c:pt idx="68">
                  <c:v>492.00518230218256</c:v>
                </c:pt>
                <c:pt idx="69">
                  <c:v>493.55408380769234</c:v>
                </c:pt>
                <c:pt idx="70">
                  <c:v>495.07761595137777</c:v>
                </c:pt>
                <c:pt idx="71">
                  <c:v>534.07306144813185</c:v>
                </c:pt>
                <c:pt idx="72">
                  <c:v>571.26673734520432</c:v>
                </c:pt>
                <c:pt idx="73">
                  <c:v>570.95403312791996</c:v>
                </c:pt>
                <c:pt idx="74">
                  <c:v>570.6318838334646</c:v>
                </c:pt>
                <c:pt idx="75">
                  <c:v>570.30052892803224</c:v>
                </c:pt>
                <c:pt idx="76">
                  <c:v>569.9601987535691</c:v>
                </c:pt>
                <c:pt idx="77">
                  <c:v>569.6111149887505</c:v>
                </c:pt>
                <c:pt idx="78">
                  <c:v>569.2534910810939</c:v>
                </c:pt>
                <c:pt idx="79">
                  <c:v>568.88753265234891</c:v>
                </c:pt>
                <c:pt idx="80">
                  <c:v>568.51343787912833</c:v>
                </c:pt>
                <c:pt idx="81">
                  <c:v>568.1313978505824</c:v>
                </c:pt>
                <c:pt idx="82">
                  <c:v>567.74159690476165</c:v>
                </c:pt>
                <c:pt idx="83">
                  <c:v>567.34421294516869</c:v>
                </c:pt>
                <c:pt idx="84">
                  <c:v>566.9394177389056</c:v>
                </c:pt>
                <c:pt idx="85">
                  <c:v>566.52737719767094</c:v>
                </c:pt>
                <c:pt idx="86">
                  <c:v>566.10825164278822</c:v>
                </c:pt>
                <c:pt idx="87">
                  <c:v>565.6821960553516</c:v>
                </c:pt>
                <c:pt idx="88">
                  <c:v>565.24936031246659</c:v>
                </c:pt>
                <c:pt idx="89">
                  <c:v>564.80988941052567</c:v>
                </c:pt>
                <c:pt idx="90">
                  <c:v>564.36392367634915</c:v>
                </c:pt>
                <c:pt idx="91">
                  <c:v>563.91159896698571</c:v>
                </c:pt>
                <c:pt idx="92">
                  <c:v>563.45304685889687</c:v>
                </c:pt>
                <c:pt idx="93">
                  <c:v>562.98839482718915</c:v>
                </c:pt>
                <c:pt idx="94">
                  <c:v>562.51776641553238</c:v>
                </c:pt>
                <c:pt idx="95">
                  <c:v>562.04128139732325</c:v>
                </c:pt>
                <c:pt idx="96">
                  <c:v>561.55905592864644</c:v>
                </c:pt>
                <c:pt idx="97">
                  <c:v>561.07120269351867</c:v>
                </c:pt>
                <c:pt idx="98">
                  <c:v>560.57783104188775</c:v>
                </c:pt>
                <c:pt idx="99">
                  <c:v>560.07904712081404</c:v>
                </c:pt>
                <c:pt idx="100">
                  <c:v>559.57495399923653</c:v>
                </c:pt>
                <c:pt idx="101">
                  <c:v>559.06565178669439</c:v>
                </c:pt>
                <c:pt idx="102">
                  <c:v>558.55123774635558</c:v>
                </c:pt>
                <c:pt idx="103">
                  <c:v>558.03180640268272</c:v>
                </c:pt>
                <c:pt idx="104">
                  <c:v>557.50744964402577</c:v>
                </c:pt>
                <c:pt idx="105">
                  <c:v>556.97825682044424</c:v>
                </c:pt>
                <c:pt idx="106">
                  <c:v>556.44431483700816</c:v>
                </c:pt>
                <c:pt idx="107">
                  <c:v>555.90570824283554</c:v>
                </c:pt>
                <c:pt idx="108">
                  <c:v>555.36251931609513</c:v>
                </c:pt>
                <c:pt idx="109">
                  <c:v>554.81482814519836</c:v>
                </c:pt>
                <c:pt idx="110">
                  <c:v>554.26271270636903</c:v>
                </c:pt>
                <c:pt idx="111">
                  <c:v>553.70624893780723</c:v>
                </c:pt>
                <c:pt idx="112">
                  <c:v>553.14551081060165</c:v>
                </c:pt>
                <c:pt idx="113">
                  <c:v>552.58057039658047</c:v>
                </c:pt>
                <c:pt idx="114">
                  <c:v>552.01149793323839</c:v>
                </c:pt>
                <c:pt idx="115">
                  <c:v>551.43836188591217</c:v>
                </c:pt>
                <c:pt idx="116">
                  <c:v>550.86122900732607</c:v>
                </c:pt>
                <c:pt idx="117">
                  <c:v>550.28016439465046</c:v>
                </c:pt>
                <c:pt idx="118">
                  <c:v>549.69523154418766</c:v>
                </c:pt>
                <c:pt idx="119">
                  <c:v>549.10649240381838</c:v>
                </c:pt>
                <c:pt idx="120">
                  <c:v>548.51400742329724</c:v>
                </c:pt>
                <c:pt idx="121">
                  <c:v>547.91783560252634</c:v>
                </c:pt>
                <c:pt idx="122">
                  <c:v>547.31803453788052</c:v>
                </c:pt>
                <c:pt idx="123">
                  <c:v>546.7146604666948</c:v>
                </c:pt>
                <c:pt idx="124">
                  <c:v>546.10776830999725</c:v>
                </c:pt>
                <c:pt idx="125">
                  <c:v>545.49741171356322</c:v>
                </c:pt>
                <c:pt idx="126">
                  <c:v>544.88364308738016</c:v>
                </c:pt>
                <c:pt idx="127">
                  <c:v>544.26651364358418</c:v>
                </c:pt>
                <c:pt idx="128">
                  <c:v>543.64607343295256</c:v>
                </c:pt>
                <c:pt idx="129">
                  <c:v>543.02237138000726</c:v>
                </c:pt>
                <c:pt idx="130">
                  <c:v>542.39545531679971</c:v>
                </c:pt>
                <c:pt idx="131">
                  <c:v>541.76537201542556</c:v>
                </c:pt>
                <c:pt idx="132">
                  <c:v>541.13216721934407</c:v>
                </c:pt>
                <c:pt idx="133">
                  <c:v>540.49588567353555</c:v>
                </c:pt>
                <c:pt idx="134">
                  <c:v>539.85657115356094</c:v>
                </c:pt>
                <c:pt idx="135">
                  <c:v>539.21426649356818</c:v>
                </c:pt>
                <c:pt idx="136">
                  <c:v>538.56901361328437</c:v>
                </c:pt>
                <c:pt idx="137">
                  <c:v>537.92085354405435</c:v>
                </c:pt>
                <c:pt idx="138">
                  <c:v>537.26982645393991</c:v>
                </c:pt>
                <c:pt idx="139">
                  <c:v>536.615971671951</c:v>
                </c:pt>
                <c:pt idx="140">
                  <c:v>535.95932771141588</c:v>
                </c:pt>
                <c:pt idx="141">
                  <c:v>535.29993229254933</c:v>
                </c:pt>
                <c:pt idx="142">
                  <c:v>534.63782236423469</c:v>
                </c:pt>
                <c:pt idx="143">
                  <c:v>533.97303412506483</c:v>
                </c:pt>
                <c:pt idx="144">
                  <c:v>533.30560304366975</c:v>
                </c:pt>
                <c:pt idx="145">
                  <c:v>532.63556387834888</c:v>
                </c:pt>
                <c:pt idx="146">
                  <c:v>531.96295069605242</c:v>
                </c:pt>
                <c:pt idx="147">
                  <c:v>531.28779689072735</c:v>
                </c:pt>
                <c:pt idx="148">
                  <c:v>530.61013520105826</c:v>
                </c:pt>
                <c:pt idx="149">
                  <c:v>529.92999772762164</c:v>
                </c:pt>
                <c:pt idx="150">
                  <c:v>529.24741594948205</c:v>
                </c:pt>
                <c:pt idx="151">
                  <c:v>528.56242074025033</c:v>
                </c:pt>
                <c:pt idx="152">
                  <c:v>527.87504238362294</c:v>
                </c:pt>
                <c:pt idx="153">
                  <c:v>527.18531058842609</c:v>
                </c:pt>
                <c:pt idx="154">
                  <c:v>526.49325450317644</c:v>
                </c:pt>
                <c:pt idx="155">
                  <c:v>525.79890273019043</c:v>
                </c:pt>
                <c:pt idx="156">
                  <c:v>525.10228333923919</c:v>
                </c:pt>
                <c:pt idx="157">
                  <c:v>524.40342388078591</c:v>
                </c:pt>
                <c:pt idx="158">
                  <c:v>523.70235139881208</c:v>
                </c:pt>
                <c:pt idx="159">
                  <c:v>522.99909244324238</c:v>
                </c:pt>
                <c:pt idx="160">
                  <c:v>522.29367308199642</c:v>
                </c:pt>
                <c:pt idx="161">
                  <c:v>521.58611891266958</c:v>
                </c:pt>
                <c:pt idx="162">
                  <c:v>520.87645507386139</c:v>
                </c:pt>
                <c:pt idx="163">
                  <c:v>520.16470625616478</c:v>
                </c:pt>
                <c:pt idx="164">
                  <c:v>519.45089671282381</c:v>
                </c:pt>
                <c:pt idx="165">
                  <c:v>518.73505027007934</c:v>
                </c:pt>
                <c:pt idx="166">
                  <c:v>518.01719033720588</c:v>
                </c:pt>
                <c:pt idx="167">
                  <c:v>517.29733991625528</c:v>
                </c:pt>
                <c:pt idx="168">
                  <c:v>516.57552161151568</c:v>
                </c:pt>
                <c:pt idx="169">
                  <c:v>515.85175763869643</c:v>
                </c:pt>
                <c:pt idx="170">
                  <c:v>515.12606983385194</c:v>
                </c:pt>
                <c:pt idx="171">
                  <c:v>514.39847966203877</c:v>
                </c:pt>
                <c:pt idx="172">
                  <c:v>513.66900822574178</c:v>
                </c:pt>
                <c:pt idx="173">
                  <c:v>512.93767627304896</c:v>
                </c:pt>
                <c:pt idx="174">
                  <c:v>512.2045042056011</c:v>
                </c:pt>
                <c:pt idx="175">
                  <c:v>511.46951208631879</c:v>
                </c:pt>
                <c:pt idx="176">
                  <c:v>510.73271964691367</c:v>
                </c:pt>
                <c:pt idx="177">
                  <c:v>509.99414629519265</c:v>
                </c:pt>
                <c:pt idx="178">
                  <c:v>509.25381112215968</c:v>
                </c:pt>
                <c:pt idx="179">
                  <c:v>508.51173290892262</c:v>
                </c:pt>
                <c:pt idx="180">
                  <c:v>507.7679301334137</c:v>
                </c:pt>
                <c:pt idx="181">
                  <c:v>507.02242097692755</c:v>
                </c:pt>
                <c:pt idx="182">
                  <c:v>506.27522333048563</c:v>
                </c:pt>
                <c:pt idx="183">
                  <c:v>505.52635480102163</c:v>
                </c:pt>
                <c:pt idx="184">
                  <c:v>504.77583271741537</c:v>
                </c:pt>
                <c:pt idx="185">
                  <c:v>504.02367413635159</c:v>
                </c:pt>
                <c:pt idx="186">
                  <c:v>503.26989584803994</c:v>
                </c:pt>
                <c:pt idx="187">
                  <c:v>502.51451438177264</c:v>
                </c:pt>
                <c:pt idx="188">
                  <c:v>501.75754601134486</c:v>
                </c:pt>
                <c:pt idx="189">
                  <c:v>500.99900676032871</c:v>
                </c:pt>
                <c:pt idx="190">
                  <c:v>500.23891240721832</c:v>
                </c:pt>
                <c:pt idx="191">
                  <c:v>499.47727849043463</c:v>
                </c:pt>
                <c:pt idx="192">
                  <c:v>498.71412031320847</c:v>
                </c:pt>
                <c:pt idx="193">
                  <c:v>497.94945294834025</c:v>
                </c:pt>
                <c:pt idx="194">
                  <c:v>497.18329124283167</c:v>
                </c:pt>
                <c:pt idx="195">
                  <c:v>496.41564982241101</c:v>
                </c:pt>
                <c:pt idx="196">
                  <c:v>495.64654309593635</c:v>
                </c:pt>
                <c:pt idx="197">
                  <c:v>494.87598525969787</c:v>
                </c:pt>
                <c:pt idx="198">
                  <c:v>494.10399030160534</c:v>
                </c:pt>
                <c:pt idx="199">
                  <c:v>493.33057200527753</c:v>
                </c:pt>
                <c:pt idx="200">
                  <c:v>492.55574395403039</c:v>
                </c:pt>
                <c:pt idx="201">
                  <c:v>491.77951953476816</c:v>
                </c:pt>
                <c:pt idx="202">
                  <c:v>491.00191194177796</c:v>
                </c:pt>
                <c:pt idx="203">
                  <c:v>490.22293418043694</c:v>
                </c:pt>
                <c:pt idx="204">
                  <c:v>489.44259907082346</c:v>
                </c:pt>
                <c:pt idx="205">
                  <c:v>488.66091925125204</c:v>
                </c:pt>
                <c:pt idx="206">
                  <c:v>487.87790718171379</c:v>
                </c:pt>
                <c:pt idx="207">
                  <c:v>487.09357514723922</c:v>
                </c:pt>
                <c:pt idx="208">
                  <c:v>486.30793526118913</c:v>
                </c:pt>
                <c:pt idx="209">
                  <c:v>485.52099946845459</c:v>
                </c:pt>
                <c:pt idx="210">
                  <c:v>484.73277954859208</c:v>
                </c:pt>
                <c:pt idx="211">
                  <c:v>483.94328711888312</c:v>
                </c:pt>
                <c:pt idx="212">
                  <c:v>483.15253363732501</c:v>
                </c:pt>
                <c:pt idx="213">
                  <c:v>482.36053040554435</c:v>
                </c:pt>
                <c:pt idx="214">
                  <c:v>481.56728857165979</c:v>
                </c:pt>
                <c:pt idx="215">
                  <c:v>480.77281913306001</c:v>
                </c:pt>
                <c:pt idx="216">
                  <c:v>479.97713293913728</c:v>
                </c:pt>
                <c:pt idx="217">
                  <c:v>479.18024069394426</c:v>
                </c:pt>
                <c:pt idx="218">
                  <c:v>478.38215295879979</c:v>
                </c:pt>
                <c:pt idx="219">
                  <c:v>477.58288015483652</c:v>
                </c:pt>
                <c:pt idx="220">
                  <c:v>476.7824325654824</c:v>
                </c:pt>
                <c:pt idx="221">
                  <c:v>475.98082033890114</c:v>
                </c:pt>
                <c:pt idx="222">
                  <c:v>475.17805349036723</c:v>
                </c:pt>
                <c:pt idx="223">
                  <c:v>474.37414190459458</c:v>
                </c:pt>
                <c:pt idx="224">
                  <c:v>473.56909533801178</c:v>
                </c:pt>
                <c:pt idx="225">
                  <c:v>472.76292342098969</c:v>
                </c:pt>
                <c:pt idx="226">
                  <c:v>471.95563566001664</c:v>
                </c:pt>
                <c:pt idx="227">
                  <c:v>471.14724143983648</c:v>
                </c:pt>
                <c:pt idx="228">
                  <c:v>470.33775002552625</c:v>
                </c:pt>
                <c:pt idx="229">
                  <c:v>469.52717056453957</c:v>
                </c:pt>
                <c:pt idx="230">
                  <c:v>468.71551208870619</c:v>
                </c:pt>
                <c:pt idx="231">
                  <c:v>467.9027835161836</c:v>
                </c:pt>
                <c:pt idx="232">
                  <c:v>467.088993653373</c:v>
                </c:pt>
                <c:pt idx="233">
                  <c:v>466.27415119678881</c:v>
                </c:pt>
                <c:pt idx="234">
                  <c:v>465.4582647348974</c:v>
                </c:pt>
                <c:pt idx="235">
                  <c:v>464.64134274991079</c:v>
                </c:pt>
                <c:pt idx="236">
                  <c:v>463.82339361954257</c:v>
                </c:pt>
                <c:pt idx="237">
                  <c:v>463.0044256187328</c:v>
                </c:pt>
                <c:pt idx="238">
                  <c:v>462.18444692133431</c:v>
                </c:pt>
                <c:pt idx="239">
                  <c:v>461.3634656017627</c:v>
                </c:pt>
                <c:pt idx="240">
                  <c:v>460.54148963661834</c:v>
                </c:pt>
                <c:pt idx="241">
                  <c:v>459.71852690626571</c:v>
                </c:pt>
                <c:pt idx="242">
                  <c:v>458.89458519639254</c:v>
                </c:pt>
                <c:pt idx="243">
                  <c:v>458.06967219952753</c:v>
                </c:pt>
                <c:pt idx="244">
                  <c:v>457.24379551653362</c:v>
                </c:pt>
                <c:pt idx="245">
                  <c:v>456.41696265806684</c:v>
                </c:pt>
                <c:pt idx="246">
                  <c:v>455.58918104601287</c:v>
                </c:pt>
                <c:pt idx="247">
                  <c:v>454.76045801488704</c:v>
                </c:pt>
                <c:pt idx="248">
                  <c:v>453.93080081321068</c:v>
                </c:pt>
                <c:pt idx="249">
                  <c:v>453.10021660486211</c:v>
                </c:pt>
                <c:pt idx="250">
                  <c:v>452.26871247039662</c:v>
                </c:pt>
                <c:pt idx="251">
                  <c:v>451.43629540834502</c:v>
                </c:pt>
                <c:pt idx="252">
                  <c:v>450.60297233648481</c:v>
                </c:pt>
                <c:pt idx="253">
                  <c:v>449.76875009308509</c:v>
                </c:pt>
                <c:pt idx="254">
                  <c:v>448.93363543813194</c:v>
                </c:pt>
                <c:pt idx="255">
                  <c:v>448.09763505452378</c:v>
                </c:pt>
                <c:pt idx="256">
                  <c:v>447.26075554925245</c:v>
                </c:pt>
                <c:pt idx="257">
                  <c:v>446.42300345455368</c:v>
                </c:pt>
                <c:pt idx="258">
                  <c:v>445.58438522903879</c:v>
                </c:pt>
                <c:pt idx="259">
                  <c:v>444.74490725880571</c:v>
                </c:pt>
                <c:pt idx="260">
                  <c:v>443.90457585852937</c:v>
                </c:pt>
                <c:pt idx="261">
                  <c:v>443.06339727253101</c:v>
                </c:pt>
                <c:pt idx="262">
                  <c:v>442.22137767582234</c:v>
                </c:pt>
                <c:pt idx="263">
                  <c:v>441.37852317514256</c:v>
                </c:pt>
                <c:pt idx="264">
                  <c:v>440.53483980996128</c:v>
                </c:pt>
                <c:pt idx="265">
                  <c:v>439.69033355347477</c:v>
                </c:pt>
                <c:pt idx="266">
                  <c:v>438.84501031357814</c:v>
                </c:pt>
                <c:pt idx="267">
                  <c:v>437.9988759338201</c:v>
                </c:pt>
                <c:pt idx="268">
                  <c:v>437.15193619434086</c:v>
                </c:pt>
                <c:pt idx="269">
                  <c:v>436.30419681279233</c:v>
                </c:pt>
                <c:pt idx="270">
                  <c:v>435.45566344524599</c:v>
                </c:pt>
                <c:pt idx="271">
                  <c:v>434.60634168707594</c:v>
                </c:pt>
                <c:pt idx="272">
                  <c:v>433.75623707383016</c:v>
                </c:pt>
                <c:pt idx="273">
                  <c:v>432.90535508209359</c:v>
                </c:pt>
                <c:pt idx="274">
                  <c:v>432.05370113032063</c:v>
                </c:pt>
                <c:pt idx="275">
                  <c:v>431.20128057966429</c:v>
                </c:pt>
                <c:pt idx="276">
                  <c:v>430.34809873478923</c:v>
                </c:pt>
                <c:pt idx="277">
                  <c:v>429.49416084466577</c:v>
                </c:pt>
                <c:pt idx="278">
                  <c:v>428.63947210335198</c:v>
                </c:pt>
                <c:pt idx="279">
                  <c:v>427.78403765076553</c:v>
                </c:pt>
                <c:pt idx="280">
                  <c:v>426.92786257343641</c:v>
                </c:pt>
                <c:pt idx="281">
                  <c:v>426.0709519052499</c:v>
                </c:pt>
                <c:pt idx="282">
                  <c:v>425.21331062817694</c:v>
                </c:pt>
                <c:pt idx="283">
                  <c:v>424.35494367299032</c:v>
                </c:pt>
                <c:pt idx="284">
                  <c:v>423.49585591996765</c:v>
                </c:pt>
                <c:pt idx="285">
                  <c:v>422.63605219958436</c:v>
                </c:pt>
                <c:pt idx="286">
                  <c:v>421.77553729319436</c:v>
                </c:pt>
                <c:pt idx="287">
                  <c:v>420.91431593369964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6E-4E08-959D-AECCC109E5E2}"/>
            </c:ext>
          </c:extLst>
        </c:ser>
        <c:ser>
          <c:idx val="3"/>
          <c:order val="3"/>
          <c:tx>
            <c:v>Vmaxi</c:v>
          </c:tx>
          <c:spPr>
            <a:ln w="53975">
              <a:solidFill>
                <a:srgbClr val="FF0000"/>
              </a:solidFill>
            </a:ln>
          </c:spPr>
          <c:marker>
            <c:symbol val="x"/>
            <c:size val="10"/>
            <c:spPr>
              <a:solidFill>
                <a:srgbClr val="FFFF00">
                  <a:alpha val="40000"/>
                </a:srgbClr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'BV Global'!$C$407</c:f>
              <c:numCache>
                <c:formatCode>General_)</c:formatCode>
                <c:ptCount val="1"/>
                <c:pt idx="0">
                  <c:v>365</c:v>
                </c:pt>
              </c:numCache>
            </c:numRef>
          </c:xVal>
          <c:yVal>
            <c:numRef>
              <c:f>'BV Global'!$C$406</c:f>
              <c:numCache>
                <c:formatCode>#,##0.00</c:formatCode>
                <c:ptCount val="1"/>
                <c:pt idx="0">
                  <c:v>571.26673734520432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16E-4E08-959D-AECCC109E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178432"/>
        <c:axId val="254180352"/>
      </c:scatterChart>
      <c:valAx>
        <c:axId val="254178432"/>
        <c:scaling>
          <c:orientation val="minMax"/>
        </c:scaling>
        <c:delete val="0"/>
        <c:axPos val="b"/>
        <c:majorGridlines/>
        <c:numFmt formatCode="General_)" sourceLinked="1"/>
        <c:majorTickMark val="out"/>
        <c:minorTickMark val="none"/>
        <c:tickLblPos val="nextTo"/>
        <c:crossAx val="254180352"/>
        <c:crosses val="autoZero"/>
        <c:crossBetween val="midCat"/>
      </c:valAx>
      <c:valAx>
        <c:axId val="25418035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541784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'BV Bouclage Est'!$K$97</c:f>
              <c:strCache>
                <c:ptCount val="1"/>
                <c:pt idx="0">
                  <c:v>Ve [m3]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'BV Bouclage Est'!$B$99:$B$386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Bouclage Est'!$K$99:$K$386</c:f>
              <c:numCache>
                <c:formatCode>#,##0.00</c:formatCode>
                <c:ptCount val="288"/>
                <c:pt idx="0">
                  <c:v>29.609800476104212</c:v>
                </c:pt>
                <c:pt idx="1">
                  <c:v>37.015479916866639</c:v>
                </c:pt>
                <c:pt idx="2">
                  <c:v>46.580836015571414</c:v>
                </c:pt>
                <c:pt idx="3">
                  <c:v>50.901519382208384</c:v>
                </c:pt>
                <c:pt idx="4">
                  <c:v>54.575200459094525</c:v>
                </c:pt>
                <c:pt idx="5">
                  <c:v>57.80588817537312</c:v>
                </c:pt>
                <c:pt idx="6">
                  <c:v>57.426771910942421</c:v>
                </c:pt>
                <c:pt idx="7">
                  <c:v>58.886655675660194</c:v>
                </c:pt>
                <c:pt idx="8">
                  <c:v>60.205139155667929</c:v>
                </c:pt>
                <c:pt idx="9">
                  <c:v>61.409558175544255</c:v>
                </c:pt>
                <c:pt idx="10">
                  <c:v>62.519831314958751</c:v>
                </c:pt>
                <c:pt idx="11">
                  <c:v>63.542069934294787</c:v>
                </c:pt>
                <c:pt idx="12">
                  <c:v>64.377841078616726</c:v>
                </c:pt>
                <c:pt idx="13">
                  <c:v>65.169873982925921</c:v>
                </c:pt>
                <c:pt idx="14">
                  <c:v>65.915995143464187</c:v>
                </c:pt>
                <c:pt idx="15">
                  <c:v>66.621675760103287</c:v>
                </c:pt>
                <c:pt idx="16">
                  <c:v>67.291440819351251</c:v>
                </c:pt>
                <c:pt idx="17">
                  <c:v>67.929077797996669</c:v>
                </c:pt>
                <c:pt idx="18">
                  <c:v>68.537790470851675</c:v>
                </c:pt>
                <c:pt idx="19">
                  <c:v>69.120314353607156</c:v>
                </c:pt>
                <c:pt idx="20">
                  <c:v>69.679004765513412</c:v>
                </c:pt>
                <c:pt idx="21">
                  <c:v>70.215904984002961</c:v>
                </c:pt>
                <c:pt idx="22">
                  <c:v>70.732799681029149</c:v>
                </c:pt>
                <c:pt idx="23">
                  <c:v>71.036524367131932</c:v>
                </c:pt>
                <c:pt idx="24">
                  <c:v>71.643488228869032</c:v>
                </c:pt>
                <c:pt idx="25">
                  <c:v>72.231742336262428</c:v>
                </c:pt>
                <c:pt idx="26">
                  <c:v>72.802552438887659</c:v>
                </c:pt>
                <c:pt idx="27">
                  <c:v>73.357055495337633</c:v>
                </c:pt>
                <c:pt idx="28">
                  <c:v>73.896276859245006</c:v>
                </c:pt>
                <c:pt idx="29">
                  <c:v>74.421144664420666</c:v>
                </c:pt>
                <c:pt idx="30">
                  <c:v>74.932501942857456</c:v>
                </c:pt>
                <c:pt idx="31">
                  <c:v>75.431116893850046</c:v>
                </c:pt>
                <c:pt idx="32">
                  <c:v>75.917691634768019</c:v>
                </c:pt>
                <c:pt idx="33">
                  <c:v>76.392869696786846</c:v>
                </c:pt>
                <c:pt idx="34">
                  <c:v>76.857242476879406</c:v>
                </c:pt>
                <c:pt idx="35">
                  <c:v>77.311354816824405</c:v>
                </c:pt>
                <c:pt idx="36">
                  <c:v>79.00655704542821</c:v>
                </c:pt>
                <c:pt idx="37">
                  <c:v>79.539300693985226</c:v>
                </c:pt>
                <c:pt idx="38">
                  <c:v>80.06165860992111</c:v>
                </c:pt>
                <c:pt idx="39">
                  <c:v>80.574091952791662</c:v>
                </c:pt>
                <c:pt idx="40">
                  <c:v>81.077030486167502</c:v>
                </c:pt>
                <c:pt idx="41">
                  <c:v>81.570875422606818</c:v>
                </c:pt>
                <c:pt idx="42">
                  <c:v>82.056001949734949</c:v>
                </c:pt>
                <c:pt idx="43">
                  <c:v>82.53276147971053</c:v>
                </c:pt>
                <c:pt idx="44">
                  <c:v>83.001483657921597</c:v>
                </c:pt>
                <c:pt idx="45">
                  <c:v>83.462478161424215</c:v>
                </c:pt>
                <c:pt idx="46">
                  <c:v>83.9160363131938</c:v>
                </c:pt>
                <c:pt idx="47">
                  <c:v>84.362432534544695</c:v>
                </c:pt>
                <c:pt idx="48">
                  <c:v>84.801925654953564</c:v>
                </c:pt>
                <c:pt idx="49">
                  <c:v>85.234760095892128</c:v>
                </c:pt>
                <c:pt idx="50">
                  <c:v>85.661166943049778</c:v>
                </c:pt>
                <c:pt idx="51">
                  <c:v>86.081364919438556</c:v>
                </c:pt>
                <c:pt idx="52">
                  <c:v>86.495561270259316</c:v>
                </c:pt>
                <c:pt idx="53">
                  <c:v>86.903952569035724</c:v>
                </c:pt>
                <c:pt idx="54">
                  <c:v>87.30672545334069</c:v>
                </c:pt>
                <c:pt idx="55">
                  <c:v>87.704057297425976</c:v>
                </c:pt>
                <c:pt idx="56">
                  <c:v>88.096116828188741</c:v>
                </c:pt>
                <c:pt idx="57">
                  <c:v>88.483064690155317</c:v>
                </c:pt>
                <c:pt idx="58">
                  <c:v>88.865053964500305</c:v>
                </c:pt>
                <c:pt idx="59">
                  <c:v>89.242230646555484</c:v>
                </c:pt>
                <c:pt idx="60">
                  <c:v>89.614734085757888</c:v>
                </c:pt>
                <c:pt idx="61">
                  <c:v>89.982697391558105</c:v>
                </c:pt>
                <c:pt idx="62">
                  <c:v>90.346247808424806</c:v>
                </c:pt>
                <c:pt idx="63">
                  <c:v>90.705507062749746</c:v>
                </c:pt>
                <c:pt idx="64">
                  <c:v>91.060591684162077</c:v>
                </c:pt>
                <c:pt idx="65">
                  <c:v>91.411613303502918</c:v>
                </c:pt>
                <c:pt idx="66">
                  <c:v>91.758678929482102</c:v>
                </c:pt>
                <c:pt idx="67">
                  <c:v>92.10189120583442</c:v>
                </c:pt>
                <c:pt idx="68">
                  <c:v>92.441348650617414</c:v>
                </c:pt>
                <c:pt idx="69">
                  <c:v>92.777145879128668</c:v>
                </c:pt>
                <c:pt idx="70">
                  <c:v>93.109373811781396</c:v>
                </c:pt>
                <c:pt idx="71">
                  <c:v>95.862725853623843</c:v>
                </c:pt>
                <c:pt idx="72">
                  <c:v>98.576522429521759</c:v>
                </c:pt>
                <c:pt idx="73">
                  <c:v>98.862611918777333</c:v>
                </c:pt>
                <c:pt idx="74">
                  <c:v>99.145674801992499</c:v>
                </c:pt>
                <c:pt idx="75">
                  <c:v>99.425782820316371</c:v>
                </c:pt>
                <c:pt idx="76">
                  <c:v>99.70300509745077</c:v>
                </c:pt>
                <c:pt idx="77">
                  <c:v>99.977408267737346</c:v>
                </c:pt>
                <c:pt idx="78">
                  <c:v>100.24905659642216</c:v>
                </c:pt>
                <c:pt idx="79">
                  <c:v>100.51801209266854</c:v>
                </c:pt>
                <c:pt idx="80">
                  <c:v>100.7843346158396</c:v>
                </c:pt>
                <c:pt idx="81">
                  <c:v>101.04808197552954</c:v>
                </c:pt>
                <c:pt idx="82">
                  <c:v>101.30931002578322</c:v>
                </c:pt>
                <c:pt idx="83">
                  <c:v>101.56807275390568</c:v>
                </c:pt>
                <c:pt idx="84">
                  <c:v>101.82442236423498</c:v>
                </c:pt>
                <c:pt idx="85">
                  <c:v>102.07840935721764</c:v>
                </c:pt>
                <c:pt idx="86">
                  <c:v>102.3300826041025</c:v>
                </c:pt>
                <c:pt idx="87">
                  <c:v>102.57948941754296</c:v>
                </c:pt>
                <c:pt idx="88">
                  <c:v>102.82667561837559</c:v>
                </c:pt>
                <c:pt idx="89">
                  <c:v>103.0716855988218</c:v>
                </c:pt>
                <c:pt idx="90">
                  <c:v>103.31456238234317</c:v>
                </c:pt>
                <c:pt idx="91">
                  <c:v>103.55534768036051</c:v>
                </c:pt>
                <c:pt idx="92">
                  <c:v>103.79408194603549</c:v>
                </c:pt>
                <c:pt idx="93">
                  <c:v>104.03080442529317</c:v>
                </c:pt>
                <c:pt idx="94">
                  <c:v>104.26555320525938</c:v>
                </c:pt>
                <c:pt idx="95">
                  <c:v>104.49836526026525</c:v>
                </c:pt>
                <c:pt idx="96">
                  <c:v>104.72927649556827</c:v>
                </c:pt>
                <c:pt idx="97">
                  <c:v>104.95832178892353</c:v>
                </c:pt>
                <c:pt idx="98">
                  <c:v>105.18553503013237</c:v>
                </c:pt>
                <c:pt idx="99">
                  <c:v>105.41094915868715</c:v>
                </c:pt>
                <c:pt idx="100">
                  <c:v>105.63459619961893</c:v>
                </c:pt>
                <c:pt idx="101">
                  <c:v>105.85650729765516</c:v>
                </c:pt>
                <c:pt idx="102">
                  <c:v>106.07671274977794</c:v>
                </c:pt>
                <c:pt idx="103">
                  <c:v>106.29524203627651</c:v>
                </c:pt>
                <c:pt idx="104">
                  <c:v>106.51212385037482</c:v>
                </c:pt>
                <c:pt idx="105">
                  <c:v>106.72738612651371</c:v>
                </c:pt>
                <c:pt idx="106">
                  <c:v>106.94105606736039</c:v>
                </c:pt>
                <c:pt idx="107">
                  <c:v>107.15316016961394</c:v>
                </c:pt>
                <c:pt idx="108">
                  <c:v>107.36372424867153</c:v>
                </c:pt>
                <c:pt idx="109">
                  <c:v>107.57277346221386</c:v>
                </c:pt>
                <c:pt idx="110">
                  <c:v>107.78033233276973</c:v>
                </c:pt>
                <c:pt idx="111">
                  <c:v>107.98642476930949</c:v>
                </c:pt>
                <c:pt idx="112">
                  <c:v>108.19107408791875</c:v>
                </c:pt>
                <c:pt idx="113">
                  <c:v>108.39430303160077</c:v>
                </c:pt>
                <c:pt idx="114">
                  <c:v>108.5961337892477</c:v>
                </c:pt>
                <c:pt idx="115">
                  <c:v>108.79658801382743</c:v>
                </c:pt>
                <c:pt idx="116">
                  <c:v>108.99568683982019</c:v>
                </c:pt>
                <c:pt idx="117">
                  <c:v>109.19345089994584</c:v>
                </c:pt>
                <c:pt idx="118">
                  <c:v>109.38990034121299</c:v>
                </c:pt>
                <c:pt idx="119">
                  <c:v>109.58505484032705</c:v>
                </c:pt>
                <c:pt idx="120">
                  <c:v>109.77893361848282</c:v>
                </c:pt>
                <c:pt idx="121">
                  <c:v>109.97155545557604</c:v>
                </c:pt>
                <c:pt idx="122">
                  <c:v>110.16293870385772</c:v>
                </c:pt>
                <c:pt idx="123">
                  <c:v>110.35310130105913</c:v>
                </c:pt>
                <c:pt idx="124">
                  <c:v>110.5420607830121</c:v>
                </c:pt>
                <c:pt idx="125">
                  <c:v>110.72983429578686</c:v>
                </c:pt>
                <c:pt idx="126">
                  <c:v>110.91643860737034</c:v>
                </c:pt>
                <c:pt idx="127">
                  <c:v>111.1018901189058</c:v>
                </c:pt>
                <c:pt idx="128">
                  <c:v>111.2862048755135</c:v>
                </c:pt>
                <c:pt idx="129">
                  <c:v>111.46939857671062</c:v>
                </c:pt>
                <c:pt idx="130">
                  <c:v>111.65148658644902</c:v>
                </c:pt>
                <c:pt idx="131">
                  <c:v>111.83248394278678</c:v>
                </c:pt>
                <c:pt idx="132">
                  <c:v>112.01240536721069</c:v>
                </c:pt>
                <c:pt idx="133">
                  <c:v>112.19126527362398</c:v>
                </c:pt>
                <c:pt idx="134">
                  <c:v>112.36907777701327</c:v>
                </c:pt>
                <c:pt idx="135">
                  <c:v>112.54585670181018</c:v>
                </c:pt>
                <c:pt idx="136">
                  <c:v>112.72161558995812</c:v>
                </c:pt>
                <c:pt idx="137">
                  <c:v>112.89636770869998</c:v>
                </c:pt>
                <c:pt idx="138">
                  <c:v>113.07012605809361</c:v>
                </c:pt>
                <c:pt idx="139">
                  <c:v>113.24290337827235</c:v>
                </c:pt>
                <c:pt idx="140">
                  <c:v>113.41471215645531</c:v>
                </c:pt>
                <c:pt idx="141">
                  <c:v>113.58556463372227</c:v>
                </c:pt>
                <c:pt idx="142">
                  <c:v>113.75547281155959</c:v>
                </c:pt>
                <c:pt idx="143">
                  <c:v>113.92444845818767</c:v>
                </c:pt>
                <c:pt idx="144">
                  <c:v>114.0925031146797</c:v>
                </c:pt>
                <c:pt idx="145">
                  <c:v>114.2596481008775</c:v>
                </c:pt>
                <c:pt idx="146">
                  <c:v>114.42589452111524</c:v>
                </c:pt>
                <c:pt idx="147">
                  <c:v>114.59125326975602</c:v>
                </c:pt>
                <c:pt idx="148">
                  <c:v>114.75573503655069</c:v>
                </c:pt>
                <c:pt idx="149">
                  <c:v>114.91935031182516</c:v>
                </c:pt>
                <c:pt idx="150">
                  <c:v>115.08210939150126</c:v>
                </c:pt>
                <c:pt idx="151">
                  <c:v>115.24402238196031</c:v>
                </c:pt>
                <c:pt idx="152">
                  <c:v>115.40509920475357</c:v>
                </c:pt>
                <c:pt idx="153">
                  <c:v>115.56534960116454</c:v>
                </c:pt>
                <c:pt idx="154">
                  <c:v>115.72478313663174</c:v>
                </c:pt>
                <c:pt idx="155">
                  <c:v>115.88340920503346</c:v>
                </c:pt>
                <c:pt idx="156">
                  <c:v>116.04123703284235</c:v>
                </c:pt>
                <c:pt idx="157">
                  <c:v>116.19827568315357</c:v>
                </c:pt>
                <c:pt idx="158">
                  <c:v>116.35453405959085</c:v>
                </c:pt>
                <c:pt idx="159">
                  <c:v>116.51002091009528</c:v>
                </c:pt>
                <c:pt idx="160">
                  <c:v>116.66474483060125</c:v>
                </c:pt>
                <c:pt idx="161">
                  <c:v>116.81871426860371</c:v>
                </c:pt>
                <c:pt idx="162">
                  <c:v>116.97193752661903</c:v>
                </c:pt>
                <c:pt idx="163">
                  <c:v>117.12442276554593</c:v>
                </c:pt>
                <c:pt idx="164">
                  <c:v>117.27617800792738</c:v>
                </c:pt>
                <c:pt idx="165">
                  <c:v>117.42721114111882</c:v>
                </c:pt>
                <c:pt idx="166">
                  <c:v>117.57752992036525</c:v>
                </c:pt>
                <c:pt idx="167">
                  <c:v>117.72714197178937</c:v>
                </c:pt>
                <c:pt idx="168">
                  <c:v>117.87605479529621</c:v>
                </c:pt>
                <c:pt idx="169">
                  <c:v>118.02427576739436</c:v>
                </c:pt>
                <c:pt idx="170">
                  <c:v>118.17181214393891</c:v>
                </c:pt>
                <c:pt idx="171">
                  <c:v>118.31867106279694</c:v>
                </c:pt>
                <c:pt idx="172">
                  <c:v>118.46485954643995</c:v>
                </c:pt>
                <c:pt idx="173">
                  <c:v>118.61038450446372</c:v>
                </c:pt>
                <c:pt idx="174">
                  <c:v>118.75525273603995</c:v>
                </c:pt>
                <c:pt idx="175">
                  <c:v>118.89947093230005</c:v>
                </c:pt>
                <c:pt idx="176">
                  <c:v>119.04304567865485</c:v>
                </c:pt>
                <c:pt idx="177">
                  <c:v>119.18598345705168</c:v>
                </c:pt>
                <c:pt idx="178">
                  <c:v>119.32829064817088</c:v>
                </c:pt>
                <c:pt idx="179">
                  <c:v>119.46997353356306</c:v>
                </c:pt>
                <c:pt idx="180">
                  <c:v>119.61103829773089</c:v>
                </c:pt>
                <c:pt idx="181">
                  <c:v>119.75149103015427</c:v>
                </c:pt>
                <c:pt idx="182">
                  <c:v>119.89133772726441</c:v>
                </c:pt>
                <c:pt idx="183">
                  <c:v>120.03058429436439</c:v>
                </c:pt>
                <c:pt idx="184">
                  <c:v>120.16923654750133</c:v>
                </c:pt>
                <c:pt idx="185">
                  <c:v>120.30730021528915</c:v>
                </c:pt>
                <c:pt idx="186">
                  <c:v>120.44478094068513</c:v>
                </c:pt>
                <c:pt idx="187">
                  <c:v>120.58168428272151</c:v>
                </c:pt>
                <c:pt idx="188">
                  <c:v>120.71801571819155</c:v>
                </c:pt>
                <c:pt idx="189">
                  <c:v>120.85378064329483</c:v>
                </c:pt>
                <c:pt idx="190">
                  <c:v>120.98898437523971</c:v>
                </c:pt>
                <c:pt idx="191">
                  <c:v>121.12363215380671</c:v>
                </c:pt>
                <c:pt idx="192">
                  <c:v>121.25772914287235</c:v>
                </c:pt>
                <c:pt idx="193">
                  <c:v>121.39128043189569</c:v>
                </c:pt>
                <c:pt idx="194">
                  <c:v>121.52429103736787</c:v>
                </c:pt>
                <c:pt idx="195">
                  <c:v>121.65676590422655</c:v>
                </c:pt>
                <c:pt idx="196">
                  <c:v>121.7887099072353</c:v>
                </c:pt>
                <c:pt idx="197">
                  <c:v>121.92012785233078</c:v>
                </c:pt>
                <c:pt idx="198">
                  <c:v>122.05102447793553</c:v>
                </c:pt>
                <c:pt idx="199">
                  <c:v>122.18140445624059</c:v>
                </c:pt>
                <c:pt idx="200">
                  <c:v>122.31127239445757</c:v>
                </c:pt>
                <c:pt idx="201">
                  <c:v>122.44063283604024</c:v>
                </c:pt>
                <c:pt idx="202">
                  <c:v>122.56949026187692</c:v>
                </c:pt>
                <c:pt idx="203">
                  <c:v>122.69784909145665</c:v>
                </c:pt>
                <c:pt idx="204">
                  <c:v>122.82571368400569</c:v>
                </c:pt>
                <c:pt idx="205">
                  <c:v>122.95308833959943</c:v>
                </c:pt>
                <c:pt idx="206">
                  <c:v>123.07997730024719</c:v>
                </c:pt>
                <c:pt idx="207">
                  <c:v>123.20638475095249</c:v>
                </c:pt>
                <c:pt idx="208">
                  <c:v>123.33231482074969</c:v>
                </c:pt>
                <c:pt idx="209">
                  <c:v>123.45777158371554</c:v>
                </c:pt>
                <c:pt idx="210">
                  <c:v>123.58275905995845</c:v>
                </c:pt>
                <c:pt idx="211">
                  <c:v>123.70728121658573</c:v>
                </c:pt>
                <c:pt idx="212">
                  <c:v>123.83134196864845</c:v>
                </c:pt>
                <c:pt idx="213">
                  <c:v>123.95494518006493</c:v>
                </c:pt>
                <c:pt idx="214">
                  <c:v>124.07809466452416</c:v>
                </c:pt>
                <c:pt idx="215">
                  <c:v>124.20079418636929</c:v>
                </c:pt>
                <c:pt idx="216">
                  <c:v>124.32304746146096</c:v>
                </c:pt>
                <c:pt idx="217">
                  <c:v>124.44485815802135</c:v>
                </c:pt>
                <c:pt idx="218">
                  <c:v>124.56622989746116</c:v>
                </c:pt>
                <c:pt idx="219">
                  <c:v>124.68716625518717</c:v>
                </c:pt>
                <c:pt idx="220">
                  <c:v>124.80767076139246</c:v>
                </c:pt>
                <c:pt idx="221">
                  <c:v>124.92774690183037</c:v>
                </c:pt>
                <c:pt idx="222">
                  <c:v>125.04739811857097</c:v>
                </c:pt>
                <c:pt idx="223">
                  <c:v>125.16662781074172</c:v>
                </c:pt>
                <c:pt idx="224">
                  <c:v>125.28543933525161</c:v>
                </c:pt>
                <c:pt idx="225">
                  <c:v>125.40383600750184</c:v>
                </c:pt>
                <c:pt idx="226">
                  <c:v>125.52182110207832</c:v>
                </c:pt>
                <c:pt idx="227">
                  <c:v>125.63939785343325</c:v>
                </c:pt>
                <c:pt idx="228">
                  <c:v>125.75656945654937</c:v>
                </c:pt>
                <c:pt idx="229">
                  <c:v>125.87333906759174</c:v>
                </c:pt>
                <c:pt idx="230">
                  <c:v>125.98970980454641</c:v>
                </c:pt>
                <c:pt idx="231">
                  <c:v>126.10568474784426</c:v>
                </c:pt>
                <c:pt idx="232">
                  <c:v>126.22126694097417</c:v>
                </c:pt>
                <c:pt idx="233">
                  <c:v>126.33645939108141</c:v>
                </c:pt>
                <c:pt idx="234">
                  <c:v>126.45126506955553</c:v>
                </c:pt>
                <c:pt idx="235">
                  <c:v>126.56568691260513</c:v>
                </c:pt>
                <c:pt idx="236">
                  <c:v>126.6797278218218</c:v>
                </c:pt>
                <c:pt idx="237">
                  <c:v>126.79339066473199</c:v>
                </c:pt>
                <c:pt idx="238">
                  <c:v>126.90667827533856</c:v>
                </c:pt>
                <c:pt idx="239">
                  <c:v>127.01959345465089</c:v>
                </c:pt>
                <c:pt idx="240">
                  <c:v>127.1321389712047</c:v>
                </c:pt>
                <c:pt idx="241">
                  <c:v>127.24431756157145</c:v>
                </c:pt>
                <c:pt idx="242">
                  <c:v>127.3561319308577</c:v>
                </c:pt>
                <c:pt idx="243">
                  <c:v>127.46758475319453</c:v>
                </c:pt>
                <c:pt idx="244">
                  <c:v>127.57867867221829</c:v>
                </c:pt>
                <c:pt idx="245">
                  <c:v>127.68941630154012</c:v>
                </c:pt>
                <c:pt idx="246">
                  <c:v>127.79980022520812</c:v>
                </c:pt>
                <c:pt idx="247">
                  <c:v>127.90983299815998</c:v>
                </c:pt>
                <c:pt idx="248">
                  <c:v>128.01951714666609</c:v>
                </c:pt>
                <c:pt idx="249">
                  <c:v>128.12885516876568</c:v>
                </c:pt>
                <c:pt idx="250">
                  <c:v>128.23784953469331</c:v>
                </c:pt>
                <c:pt idx="251">
                  <c:v>128.34650268729766</c:v>
                </c:pt>
                <c:pt idx="252">
                  <c:v>128.45481704245307</c:v>
                </c:pt>
                <c:pt idx="253">
                  <c:v>128.56279498946193</c:v>
                </c:pt>
                <c:pt idx="254">
                  <c:v>128.67043889145063</c:v>
                </c:pt>
                <c:pt idx="255">
                  <c:v>128.77775108575727</c:v>
                </c:pt>
                <c:pt idx="256">
                  <c:v>128.88473388431353</c:v>
                </c:pt>
                <c:pt idx="257">
                  <c:v>128.99138957401755</c:v>
                </c:pt>
                <c:pt idx="258">
                  <c:v>129.09772041710104</c:v>
                </c:pt>
                <c:pt idx="259">
                  <c:v>129.20372865148963</c:v>
                </c:pt>
                <c:pt idx="260">
                  <c:v>129.3094164911561</c:v>
                </c:pt>
                <c:pt idx="261">
                  <c:v>129.41478612646765</c:v>
                </c:pt>
                <c:pt idx="262">
                  <c:v>129.51983972452641</c:v>
                </c:pt>
                <c:pt idx="263">
                  <c:v>129.62457942950414</c:v>
                </c:pt>
                <c:pt idx="264">
                  <c:v>129.72900736297026</c:v>
                </c:pt>
                <c:pt idx="265">
                  <c:v>129.83312562421492</c:v>
                </c:pt>
                <c:pt idx="266">
                  <c:v>129.93693629056517</c:v>
                </c:pt>
                <c:pt idx="267">
                  <c:v>130.04044141769657</c:v>
                </c:pt>
                <c:pt idx="268">
                  <c:v>130.14364303993818</c:v>
                </c:pt>
                <c:pt idx="269">
                  <c:v>130.24654317057306</c:v>
                </c:pt>
                <c:pt idx="270">
                  <c:v>130.34914380213277</c:v>
                </c:pt>
                <c:pt idx="271">
                  <c:v>130.4514469066871</c:v>
                </c:pt>
                <c:pt idx="272">
                  <c:v>130.55345443612831</c:v>
                </c:pt>
                <c:pt idx="273">
                  <c:v>130.65516832245066</c:v>
                </c:pt>
                <c:pt idx="274">
                  <c:v>130.7565904780258</c:v>
                </c:pt>
                <c:pt idx="275">
                  <c:v>130.85772279587101</c:v>
                </c:pt>
                <c:pt idx="276">
                  <c:v>130.95856714991606</c:v>
                </c:pt>
                <c:pt idx="277">
                  <c:v>131.05912539526284</c:v>
                </c:pt>
                <c:pt idx="278">
                  <c:v>131.15939936844154</c:v>
                </c:pt>
                <c:pt idx="279">
                  <c:v>131.25939088766282</c:v>
                </c:pt>
                <c:pt idx="280">
                  <c:v>131.35910175306486</c:v>
                </c:pt>
                <c:pt idx="281">
                  <c:v>131.45853374695639</c:v>
                </c:pt>
                <c:pt idx="282">
                  <c:v>131.55768863405669</c:v>
                </c:pt>
                <c:pt idx="283">
                  <c:v>131.65656816172944</c:v>
                </c:pt>
                <c:pt idx="284">
                  <c:v>131.75517406021481</c:v>
                </c:pt>
                <c:pt idx="285">
                  <c:v>131.85350804285605</c:v>
                </c:pt>
                <c:pt idx="286">
                  <c:v>131.95157180632327</c:v>
                </c:pt>
                <c:pt idx="287">
                  <c:v>132.04936703083305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1C-4154-AB67-DE44E3FC11AD}"/>
            </c:ext>
          </c:extLst>
        </c:ser>
        <c:ser>
          <c:idx val="1"/>
          <c:order val="1"/>
          <c:tx>
            <c:strRef>
              <c:f>'BV Bouclage Est'!$L$97</c:f>
              <c:strCache>
                <c:ptCount val="1"/>
                <c:pt idx="0">
                  <c:v>Vs [m3]</c:v>
                </c:pt>
              </c:strCache>
            </c:strRef>
          </c:tx>
          <c:marker>
            <c:symbol val="none"/>
          </c:marker>
          <c:xVal>
            <c:numRef>
              <c:f>'BV Bouclage Est'!$B$99:$B$386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Bouclage Est'!$L$99:$L$386</c:f>
              <c:numCache>
                <c:formatCode>#,##0.00</c:formatCode>
                <c:ptCount val="288"/>
                <c:pt idx="0">
                  <c:v>0.38131199999999993</c:v>
                </c:pt>
                <c:pt idx="1">
                  <c:v>0.63551999999999997</c:v>
                </c:pt>
                <c:pt idx="2">
                  <c:v>0.95328000000000002</c:v>
                </c:pt>
                <c:pt idx="3">
                  <c:v>1.2710399999999999</c:v>
                </c:pt>
                <c:pt idx="4">
                  <c:v>1.5888</c:v>
                </c:pt>
                <c:pt idx="5">
                  <c:v>1.90656</c:v>
                </c:pt>
                <c:pt idx="6">
                  <c:v>2.2243199999999996</c:v>
                </c:pt>
                <c:pt idx="7">
                  <c:v>2.5420799999999999</c:v>
                </c:pt>
                <c:pt idx="8">
                  <c:v>2.8598399999999997</c:v>
                </c:pt>
                <c:pt idx="9">
                  <c:v>3.1776</c:v>
                </c:pt>
                <c:pt idx="10">
                  <c:v>3.4953599999999998</c:v>
                </c:pt>
                <c:pt idx="11">
                  <c:v>3.8131200000000001</c:v>
                </c:pt>
                <c:pt idx="12">
                  <c:v>4.1308800000000003</c:v>
                </c:pt>
                <c:pt idx="13">
                  <c:v>4.4486399999999993</c:v>
                </c:pt>
                <c:pt idx="14">
                  <c:v>4.7664</c:v>
                </c:pt>
                <c:pt idx="15">
                  <c:v>5.0841599999999998</c:v>
                </c:pt>
                <c:pt idx="16">
                  <c:v>5.4019199999999987</c:v>
                </c:pt>
                <c:pt idx="17">
                  <c:v>5.7196799999999994</c:v>
                </c:pt>
                <c:pt idx="18">
                  <c:v>6.0374399999999993</c:v>
                </c:pt>
                <c:pt idx="19">
                  <c:v>6.3552</c:v>
                </c:pt>
                <c:pt idx="20">
                  <c:v>6.6729599999999989</c:v>
                </c:pt>
                <c:pt idx="21">
                  <c:v>6.9907199999999996</c:v>
                </c:pt>
                <c:pt idx="22">
                  <c:v>7.3084799999999994</c:v>
                </c:pt>
                <c:pt idx="23">
                  <c:v>7.6262400000000001</c:v>
                </c:pt>
                <c:pt idx="24">
                  <c:v>7.9439999999999991</c:v>
                </c:pt>
                <c:pt idx="25">
                  <c:v>8.2617600000000007</c:v>
                </c:pt>
                <c:pt idx="26">
                  <c:v>8.5795199999999987</c:v>
                </c:pt>
                <c:pt idx="27">
                  <c:v>8.8972799999999985</c:v>
                </c:pt>
                <c:pt idx="28">
                  <c:v>9.2150399999999983</c:v>
                </c:pt>
                <c:pt idx="29">
                  <c:v>9.5327999999999999</c:v>
                </c:pt>
                <c:pt idx="30">
                  <c:v>9.8505599999999998</c:v>
                </c:pt>
                <c:pt idx="31">
                  <c:v>10.16832</c:v>
                </c:pt>
                <c:pt idx="32">
                  <c:v>10.486079999999999</c:v>
                </c:pt>
                <c:pt idx="33">
                  <c:v>10.803839999999997</c:v>
                </c:pt>
                <c:pt idx="34">
                  <c:v>11.121599999999999</c:v>
                </c:pt>
                <c:pt idx="35">
                  <c:v>11.439359999999999</c:v>
                </c:pt>
                <c:pt idx="36">
                  <c:v>11.757119999999999</c:v>
                </c:pt>
                <c:pt idx="37">
                  <c:v>12.074879999999999</c:v>
                </c:pt>
                <c:pt idx="38">
                  <c:v>12.39264</c:v>
                </c:pt>
                <c:pt idx="39">
                  <c:v>12.7104</c:v>
                </c:pt>
                <c:pt idx="40">
                  <c:v>13.02816</c:v>
                </c:pt>
                <c:pt idx="41">
                  <c:v>13.345919999999998</c:v>
                </c:pt>
                <c:pt idx="42">
                  <c:v>13.663679999999998</c:v>
                </c:pt>
                <c:pt idx="43">
                  <c:v>13.981439999999999</c:v>
                </c:pt>
                <c:pt idx="44">
                  <c:v>14.299199999999999</c:v>
                </c:pt>
                <c:pt idx="45">
                  <c:v>14.616959999999999</c:v>
                </c:pt>
                <c:pt idx="46">
                  <c:v>14.934719999999999</c:v>
                </c:pt>
                <c:pt idx="47">
                  <c:v>15.25248</c:v>
                </c:pt>
                <c:pt idx="48">
                  <c:v>15.570239999999998</c:v>
                </c:pt>
                <c:pt idx="49">
                  <c:v>15.887999999999998</c:v>
                </c:pt>
                <c:pt idx="50">
                  <c:v>16.205759999999998</c:v>
                </c:pt>
                <c:pt idx="51">
                  <c:v>16.523520000000001</c:v>
                </c:pt>
                <c:pt idx="52">
                  <c:v>16.841279999999998</c:v>
                </c:pt>
                <c:pt idx="53">
                  <c:v>17.159039999999997</c:v>
                </c:pt>
                <c:pt idx="54">
                  <c:v>17.476800000000001</c:v>
                </c:pt>
                <c:pt idx="55">
                  <c:v>17.794559999999997</c:v>
                </c:pt>
                <c:pt idx="56">
                  <c:v>18.11232</c:v>
                </c:pt>
                <c:pt idx="57">
                  <c:v>18.430079999999997</c:v>
                </c:pt>
                <c:pt idx="58">
                  <c:v>18.74784</c:v>
                </c:pt>
                <c:pt idx="59">
                  <c:v>19.0656</c:v>
                </c:pt>
                <c:pt idx="60">
                  <c:v>19.383359999999996</c:v>
                </c:pt>
                <c:pt idx="61">
                  <c:v>19.70112</c:v>
                </c:pt>
                <c:pt idx="62">
                  <c:v>20.018879999999996</c:v>
                </c:pt>
                <c:pt idx="63">
                  <c:v>20.336639999999999</c:v>
                </c:pt>
                <c:pt idx="64">
                  <c:v>20.654399999999999</c:v>
                </c:pt>
                <c:pt idx="65">
                  <c:v>20.972159999999999</c:v>
                </c:pt>
                <c:pt idx="66">
                  <c:v>21.289919999999999</c:v>
                </c:pt>
                <c:pt idx="67">
                  <c:v>21.607679999999995</c:v>
                </c:pt>
                <c:pt idx="68">
                  <c:v>21.925439999999998</c:v>
                </c:pt>
                <c:pt idx="69">
                  <c:v>22.243199999999998</c:v>
                </c:pt>
                <c:pt idx="70">
                  <c:v>22.560959999999998</c:v>
                </c:pt>
                <c:pt idx="71">
                  <c:v>22.878719999999998</c:v>
                </c:pt>
                <c:pt idx="72">
                  <c:v>23.196480000000001</c:v>
                </c:pt>
                <c:pt idx="73">
                  <c:v>23.514239999999997</c:v>
                </c:pt>
                <c:pt idx="74">
                  <c:v>23.832000000000001</c:v>
                </c:pt>
                <c:pt idx="75">
                  <c:v>24.149759999999997</c:v>
                </c:pt>
                <c:pt idx="76">
                  <c:v>24.467519999999997</c:v>
                </c:pt>
                <c:pt idx="77">
                  <c:v>24.78528</c:v>
                </c:pt>
                <c:pt idx="78">
                  <c:v>25.103039999999996</c:v>
                </c:pt>
                <c:pt idx="79">
                  <c:v>25.4208</c:v>
                </c:pt>
                <c:pt idx="80">
                  <c:v>25.738559999999996</c:v>
                </c:pt>
                <c:pt idx="81">
                  <c:v>26.056319999999999</c:v>
                </c:pt>
                <c:pt idx="82">
                  <c:v>26.374079999999999</c:v>
                </c:pt>
                <c:pt idx="83">
                  <c:v>26.691839999999996</c:v>
                </c:pt>
                <c:pt idx="84">
                  <c:v>27.009599999999999</c:v>
                </c:pt>
                <c:pt idx="85">
                  <c:v>27.327359999999995</c:v>
                </c:pt>
                <c:pt idx="86">
                  <c:v>27.645119999999999</c:v>
                </c:pt>
                <c:pt idx="87">
                  <c:v>27.962879999999998</c:v>
                </c:pt>
                <c:pt idx="88">
                  <c:v>28.280639999999998</c:v>
                </c:pt>
                <c:pt idx="89">
                  <c:v>28.598399999999998</c:v>
                </c:pt>
                <c:pt idx="90">
                  <c:v>28.916159999999998</c:v>
                </c:pt>
                <c:pt idx="91">
                  <c:v>29.233919999999998</c:v>
                </c:pt>
                <c:pt idx="92">
                  <c:v>29.551679999999998</c:v>
                </c:pt>
                <c:pt idx="93">
                  <c:v>29.869439999999997</c:v>
                </c:pt>
                <c:pt idx="94">
                  <c:v>30.187199999999997</c:v>
                </c:pt>
                <c:pt idx="95">
                  <c:v>30.504960000000001</c:v>
                </c:pt>
                <c:pt idx="96">
                  <c:v>30.822719999999997</c:v>
                </c:pt>
                <c:pt idx="97">
                  <c:v>31.140479999999997</c:v>
                </c:pt>
                <c:pt idx="98">
                  <c:v>31.458239999999996</c:v>
                </c:pt>
                <c:pt idx="99">
                  <c:v>31.775999999999996</c:v>
                </c:pt>
                <c:pt idx="100">
                  <c:v>32.093759999999996</c:v>
                </c:pt>
                <c:pt idx="101">
                  <c:v>32.411519999999996</c:v>
                </c:pt>
                <c:pt idx="102">
                  <c:v>32.729279999999996</c:v>
                </c:pt>
                <c:pt idx="103">
                  <c:v>33.047040000000003</c:v>
                </c:pt>
                <c:pt idx="104">
                  <c:v>33.364799999999995</c:v>
                </c:pt>
                <c:pt idx="105">
                  <c:v>33.682559999999995</c:v>
                </c:pt>
                <c:pt idx="106">
                  <c:v>34.000320000000002</c:v>
                </c:pt>
                <c:pt idx="107">
                  <c:v>34.318079999999995</c:v>
                </c:pt>
                <c:pt idx="108">
                  <c:v>34.635839999999995</c:v>
                </c:pt>
                <c:pt idx="109">
                  <c:v>34.953600000000002</c:v>
                </c:pt>
                <c:pt idx="110">
                  <c:v>35.271360000000001</c:v>
                </c:pt>
                <c:pt idx="111">
                  <c:v>35.589119999999994</c:v>
                </c:pt>
                <c:pt idx="112">
                  <c:v>35.906879999999994</c:v>
                </c:pt>
                <c:pt idx="113">
                  <c:v>36.224640000000001</c:v>
                </c:pt>
                <c:pt idx="114">
                  <c:v>36.542399999999994</c:v>
                </c:pt>
                <c:pt idx="115">
                  <c:v>36.860159999999993</c:v>
                </c:pt>
                <c:pt idx="116">
                  <c:v>37.17792</c:v>
                </c:pt>
                <c:pt idx="117">
                  <c:v>37.49568</c:v>
                </c:pt>
                <c:pt idx="118">
                  <c:v>37.813439999999993</c:v>
                </c:pt>
                <c:pt idx="119">
                  <c:v>38.1312</c:v>
                </c:pt>
                <c:pt idx="120">
                  <c:v>38.44896</c:v>
                </c:pt>
                <c:pt idx="121">
                  <c:v>38.766719999999992</c:v>
                </c:pt>
                <c:pt idx="122">
                  <c:v>39.084479999999999</c:v>
                </c:pt>
                <c:pt idx="123">
                  <c:v>39.402239999999999</c:v>
                </c:pt>
                <c:pt idx="124">
                  <c:v>39.72</c:v>
                </c:pt>
                <c:pt idx="125">
                  <c:v>40.037759999999992</c:v>
                </c:pt>
                <c:pt idx="126">
                  <c:v>40.355519999999999</c:v>
                </c:pt>
                <c:pt idx="127">
                  <c:v>40.673279999999998</c:v>
                </c:pt>
                <c:pt idx="128">
                  <c:v>40.991039999999991</c:v>
                </c:pt>
                <c:pt idx="129">
                  <c:v>41.308799999999998</c:v>
                </c:pt>
                <c:pt idx="130">
                  <c:v>41.626559999999998</c:v>
                </c:pt>
                <c:pt idx="131">
                  <c:v>41.944319999999998</c:v>
                </c:pt>
                <c:pt idx="132">
                  <c:v>42.262079999999997</c:v>
                </c:pt>
                <c:pt idx="133">
                  <c:v>42.579839999999997</c:v>
                </c:pt>
                <c:pt idx="134">
                  <c:v>42.897599999999997</c:v>
                </c:pt>
                <c:pt idx="135">
                  <c:v>43.21535999999999</c:v>
                </c:pt>
                <c:pt idx="136">
                  <c:v>43.533119999999997</c:v>
                </c:pt>
                <c:pt idx="137">
                  <c:v>43.850879999999997</c:v>
                </c:pt>
                <c:pt idx="138">
                  <c:v>44.168639999999996</c:v>
                </c:pt>
                <c:pt idx="139">
                  <c:v>44.486399999999996</c:v>
                </c:pt>
                <c:pt idx="140">
                  <c:v>44.804159999999996</c:v>
                </c:pt>
                <c:pt idx="141">
                  <c:v>45.121919999999996</c:v>
                </c:pt>
                <c:pt idx="142">
                  <c:v>45.439679999999996</c:v>
                </c:pt>
                <c:pt idx="143">
                  <c:v>45.757439999999995</c:v>
                </c:pt>
                <c:pt idx="144">
                  <c:v>46.075199999999995</c:v>
                </c:pt>
                <c:pt idx="145">
                  <c:v>46.392960000000002</c:v>
                </c:pt>
                <c:pt idx="146">
                  <c:v>46.710719999999995</c:v>
                </c:pt>
                <c:pt idx="147">
                  <c:v>47.028479999999995</c:v>
                </c:pt>
                <c:pt idx="148">
                  <c:v>47.346239999999995</c:v>
                </c:pt>
                <c:pt idx="149">
                  <c:v>47.664000000000001</c:v>
                </c:pt>
                <c:pt idx="150">
                  <c:v>47.981759999999994</c:v>
                </c:pt>
                <c:pt idx="151">
                  <c:v>48.299519999999994</c:v>
                </c:pt>
                <c:pt idx="152">
                  <c:v>48.617280000000001</c:v>
                </c:pt>
                <c:pt idx="153">
                  <c:v>48.935039999999994</c:v>
                </c:pt>
                <c:pt idx="154">
                  <c:v>49.252799999999993</c:v>
                </c:pt>
                <c:pt idx="155">
                  <c:v>49.57056</c:v>
                </c:pt>
                <c:pt idx="156">
                  <c:v>49.88832</c:v>
                </c:pt>
                <c:pt idx="157">
                  <c:v>50.206079999999993</c:v>
                </c:pt>
                <c:pt idx="158">
                  <c:v>50.52384</c:v>
                </c:pt>
                <c:pt idx="159">
                  <c:v>50.8416</c:v>
                </c:pt>
                <c:pt idx="160">
                  <c:v>51.159359999999992</c:v>
                </c:pt>
                <c:pt idx="161">
                  <c:v>51.477119999999992</c:v>
                </c:pt>
                <c:pt idx="162">
                  <c:v>51.794879999999999</c:v>
                </c:pt>
                <c:pt idx="163">
                  <c:v>52.112639999999999</c:v>
                </c:pt>
                <c:pt idx="164">
                  <c:v>52.430399999999992</c:v>
                </c:pt>
                <c:pt idx="165">
                  <c:v>52.748159999999999</c:v>
                </c:pt>
                <c:pt idx="166">
                  <c:v>53.065919999999998</c:v>
                </c:pt>
                <c:pt idx="167">
                  <c:v>53.383679999999991</c:v>
                </c:pt>
                <c:pt idx="168">
                  <c:v>53.701439999999998</c:v>
                </c:pt>
                <c:pt idx="169">
                  <c:v>54.019199999999998</c:v>
                </c:pt>
                <c:pt idx="170">
                  <c:v>54.336959999999998</c:v>
                </c:pt>
                <c:pt idx="171">
                  <c:v>54.65471999999999</c:v>
                </c:pt>
                <c:pt idx="172">
                  <c:v>54.972479999999997</c:v>
                </c:pt>
                <c:pt idx="173">
                  <c:v>55.290239999999997</c:v>
                </c:pt>
                <c:pt idx="174">
                  <c:v>55.60799999999999</c:v>
                </c:pt>
                <c:pt idx="175">
                  <c:v>55.925759999999997</c:v>
                </c:pt>
                <c:pt idx="176">
                  <c:v>56.243519999999997</c:v>
                </c:pt>
                <c:pt idx="177">
                  <c:v>56.561279999999996</c:v>
                </c:pt>
                <c:pt idx="178">
                  <c:v>56.879039999999996</c:v>
                </c:pt>
                <c:pt idx="179">
                  <c:v>57.196799999999996</c:v>
                </c:pt>
                <c:pt idx="180">
                  <c:v>57.514559999999996</c:v>
                </c:pt>
                <c:pt idx="181">
                  <c:v>57.832319999999996</c:v>
                </c:pt>
                <c:pt idx="182">
                  <c:v>58.150079999999996</c:v>
                </c:pt>
                <c:pt idx="183">
                  <c:v>58.467839999999995</c:v>
                </c:pt>
                <c:pt idx="184">
                  <c:v>58.785599999999995</c:v>
                </c:pt>
                <c:pt idx="185">
                  <c:v>59.103359999999995</c:v>
                </c:pt>
                <c:pt idx="186">
                  <c:v>59.421119999999995</c:v>
                </c:pt>
                <c:pt idx="187">
                  <c:v>59.738879999999995</c:v>
                </c:pt>
                <c:pt idx="188">
                  <c:v>60.056639999999994</c:v>
                </c:pt>
                <c:pt idx="189">
                  <c:v>60.374399999999994</c:v>
                </c:pt>
                <c:pt idx="190">
                  <c:v>60.692159999999994</c:v>
                </c:pt>
                <c:pt idx="191">
                  <c:v>61.009920000000001</c:v>
                </c:pt>
                <c:pt idx="192">
                  <c:v>61.327679999999994</c:v>
                </c:pt>
                <c:pt idx="193">
                  <c:v>61.645439999999994</c:v>
                </c:pt>
                <c:pt idx="194">
                  <c:v>61.963200000000001</c:v>
                </c:pt>
                <c:pt idx="195">
                  <c:v>62.280959999999993</c:v>
                </c:pt>
                <c:pt idx="196">
                  <c:v>62.598719999999993</c:v>
                </c:pt>
                <c:pt idx="197">
                  <c:v>62.916479999999993</c:v>
                </c:pt>
                <c:pt idx="198">
                  <c:v>63.23424</c:v>
                </c:pt>
                <c:pt idx="199">
                  <c:v>63.551999999999992</c:v>
                </c:pt>
                <c:pt idx="200">
                  <c:v>63.869759999999992</c:v>
                </c:pt>
                <c:pt idx="201">
                  <c:v>64.187519999999992</c:v>
                </c:pt>
                <c:pt idx="202">
                  <c:v>64.505279999999985</c:v>
                </c:pt>
                <c:pt idx="203">
                  <c:v>64.823039999999992</c:v>
                </c:pt>
                <c:pt idx="204">
                  <c:v>65.140799999999999</c:v>
                </c:pt>
                <c:pt idx="205">
                  <c:v>65.458559999999991</c:v>
                </c:pt>
                <c:pt idx="206">
                  <c:v>65.776319999999998</c:v>
                </c:pt>
                <c:pt idx="207">
                  <c:v>66.094080000000005</c:v>
                </c:pt>
                <c:pt idx="208">
                  <c:v>66.411839999999998</c:v>
                </c:pt>
                <c:pt idx="209">
                  <c:v>66.729599999999991</c:v>
                </c:pt>
                <c:pt idx="210">
                  <c:v>67.047359999999998</c:v>
                </c:pt>
                <c:pt idx="211">
                  <c:v>67.36511999999999</c:v>
                </c:pt>
                <c:pt idx="212">
                  <c:v>67.682879999999983</c:v>
                </c:pt>
                <c:pt idx="213">
                  <c:v>68.000640000000004</c:v>
                </c:pt>
                <c:pt idx="214">
                  <c:v>68.318399999999997</c:v>
                </c:pt>
                <c:pt idx="215">
                  <c:v>68.63615999999999</c:v>
                </c:pt>
                <c:pt idx="216">
                  <c:v>68.953919999999997</c:v>
                </c:pt>
                <c:pt idx="217">
                  <c:v>69.271679999999989</c:v>
                </c:pt>
                <c:pt idx="218">
                  <c:v>69.589439999999982</c:v>
                </c:pt>
                <c:pt idx="219">
                  <c:v>69.907200000000003</c:v>
                </c:pt>
                <c:pt idx="220">
                  <c:v>70.224959999999996</c:v>
                </c:pt>
                <c:pt idx="221">
                  <c:v>70.542720000000003</c:v>
                </c:pt>
                <c:pt idx="222">
                  <c:v>70.860479999999995</c:v>
                </c:pt>
                <c:pt idx="223">
                  <c:v>71.178239999999988</c:v>
                </c:pt>
                <c:pt idx="224">
                  <c:v>71.495999999999995</c:v>
                </c:pt>
                <c:pt idx="225">
                  <c:v>71.813759999999988</c:v>
                </c:pt>
                <c:pt idx="226">
                  <c:v>72.131519999999995</c:v>
                </c:pt>
                <c:pt idx="227">
                  <c:v>72.449280000000002</c:v>
                </c:pt>
                <c:pt idx="228">
                  <c:v>72.767039999999994</c:v>
                </c:pt>
                <c:pt idx="229">
                  <c:v>73.084799999999987</c:v>
                </c:pt>
                <c:pt idx="230">
                  <c:v>73.402559999999994</c:v>
                </c:pt>
                <c:pt idx="231">
                  <c:v>73.720319999999987</c:v>
                </c:pt>
                <c:pt idx="232">
                  <c:v>74.038079999999994</c:v>
                </c:pt>
                <c:pt idx="233">
                  <c:v>74.355840000000001</c:v>
                </c:pt>
                <c:pt idx="234">
                  <c:v>74.673599999999993</c:v>
                </c:pt>
                <c:pt idx="235">
                  <c:v>74.99136</c:v>
                </c:pt>
                <c:pt idx="236">
                  <c:v>75.309119999999993</c:v>
                </c:pt>
                <c:pt idx="237">
                  <c:v>75.626879999999986</c:v>
                </c:pt>
                <c:pt idx="238">
                  <c:v>75.944639999999993</c:v>
                </c:pt>
                <c:pt idx="239">
                  <c:v>76.2624</c:v>
                </c:pt>
                <c:pt idx="240">
                  <c:v>76.580159999999992</c:v>
                </c:pt>
                <c:pt idx="241">
                  <c:v>76.897919999999999</c:v>
                </c:pt>
                <c:pt idx="242">
                  <c:v>77.215679999999992</c:v>
                </c:pt>
                <c:pt idx="243">
                  <c:v>77.533439999999985</c:v>
                </c:pt>
                <c:pt idx="244">
                  <c:v>77.851199999999992</c:v>
                </c:pt>
                <c:pt idx="245">
                  <c:v>78.168959999999998</c:v>
                </c:pt>
                <c:pt idx="246">
                  <c:v>78.486720000000005</c:v>
                </c:pt>
                <c:pt idx="247">
                  <c:v>78.804479999999998</c:v>
                </c:pt>
                <c:pt idx="248">
                  <c:v>79.122239999999991</c:v>
                </c:pt>
                <c:pt idx="249">
                  <c:v>79.44</c:v>
                </c:pt>
                <c:pt idx="250">
                  <c:v>79.75775999999999</c:v>
                </c:pt>
                <c:pt idx="251">
                  <c:v>80.075519999999983</c:v>
                </c:pt>
                <c:pt idx="252">
                  <c:v>80.393280000000004</c:v>
                </c:pt>
                <c:pt idx="253">
                  <c:v>80.711039999999997</c:v>
                </c:pt>
                <c:pt idx="254">
                  <c:v>81.02879999999999</c:v>
                </c:pt>
                <c:pt idx="255">
                  <c:v>81.346559999999997</c:v>
                </c:pt>
                <c:pt idx="256">
                  <c:v>81.664319999999989</c:v>
                </c:pt>
                <c:pt idx="257">
                  <c:v>81.982079999999982</c:v>
                </c:pt>
                <c:pt idx="258">
                  <c:v>82.299840000000003</c:v>
                </c:pt>
                <c:pt idx="259">
                  <c:v>82.617599999999996</c:v>
                </c:pt>
                <c:pt idx="260">
                  <c:v>82.935360000000003</c:v>
                </c:pt>
                <c:pt idx="261">
                  <c:v>83.253119999999996</c:v>
                </c:pt>
                <c:pt idx="262">
                  <c:v>83.570879999999988</c:v>
                </c:pt>
                <c:pt idx="263">
                  <c:v>83.888639999999995</c:v>
                </c:pt>
                <c:pt idx="264">
                  <c:v>84.206399999999988</c:v>
                </c:pt>
                <c:pt idx="265">
                  <c:v>84.524159999999995</c:v>
                </c:pt>
                <c:pt idx="266">
                  <c:v>84.841920000000002</c:v>
                </c:pt>
                <c:pt idx="267">
                  <c:v>85.159679999999994</c:v>
                </c:pt>
                <c:pt idx="268">
                  <c:v>85.477439999999987</c:v>
                </c:pt>
                <c:pt idx="269">
                  <c:v>85.795199999999994</c:v>
                </c:pt>
                <c:pt idx="270">
                  <c:v>86.112959999999987</c:v>
                </c:pt>
                <c:pt idx="271">
                  <c:v>86.43071999999998</c:v>
                </c:pt>
                <c:pt idx="272">
                  <c:v>86.748480000000001</c:v>
                </c:pt>
                <c:pt idx="273">
                  <c:v>87.066239999999993</c:v>
                </c:pt>
                <c:pt idx="274">
                  <c:v>87.384</c:v>
                </c:pt>
                <c:pt idx="275">
                  <c:v>87.701759999999993</c:v>
                </c:pt>
                <c:pt idx="276">
                  <c:v>88.019519999999986</c:v>
                </c:pt>
                <c:pt idx="277">
                  <c:v>88.337279999999993</c:v>
                </c:pt>
                <c:pt idx="278">
                  <c:v>88.65504</c:v>
                </c:pt>
                <c:pt idx="279">
                  <c:v>88.972799999999992</c:v>
                </c:pt>
                <c:pt idx="280">
                  <c:v>89.290559999999999</c:v>
                </c:pt>
                <c:pt idx="281">
                  <c:v>89.608319999999992</c:v>
                </c:pt>
                <c:pt idx="282">
                  <c:v>89.926079999999985</c:v>
                </c:pt>
                <c:pt idx="283">
                  <c:v>90.243839999999992</c:v>
                </c:pt>
                <c:pt idx="284">
                  <c:v>90.561599999999984</c:v>
                </c:pt>
                <c:pt idx="285">
                  <c:v>90.879359999999991</c:v>
                </c:pt>
                <c:pt idx="286">
                  <c:v>91.197119999999998</c:v>
                </c:pt>
                <c:pt idx="287">
                  <c:v>91.514879999999991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1C-4154-AB67-DE44E3FC11AD}"/>
            </c:ext>
          </c:extLst>
        </c:ser>
        <c:ser>
          <c:idx val="2"/>
          <c:order val="2"/>
          <c:tx>
            <c:strRef>
              <c:f>'BV Bouclage Est'!$M$97</c:f>
              <c:strCache>
                <c:ptCount val="1"/>
                <c:pt idx="0">
                  <c:v>Ve-Vs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'BV Bouclage Est'!$B$99:$B$386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Bouclage Est'!$M$99:$M$386</c:f>
              <c:numCache>
                <c:formatCode>#,##0.00</c:formatCode>
                <c:ptCount val="288"/>
                <c:pt idx="0">
                  <c:v>29.228488476104211</c:v>
                </c:pt>
                <c:pt idx="1">
                  <c:v>36.379959916866639</c:v>
                </c:pt>
                <c:pt idx="2">
                  <c:v>45.627556015571415</c:v>
                </c:pt>
                <c:pt idx="3">
                  <c:v>49.630479382208385</c:v>
                </c:pt>
                <c:pt idx="4">
                  <c:v>52.986400459094526</c:v>
                </c:pt>
                <c:pt idx="5">
                  <c:v>55.899328175373121</c:v>
                </c:pt>
                <c:pt idx="6">
                  <c:v>55.202451910942422</c:v>
                </c:pt>
                <c:pt idx="7">
                  <c:v>56.344575675660195</c:v>
                </c:pt>
                <c:pt idx="8">
                  <c:v>57.345299155667931</c:v>
                </c:pt>
                <c:pt idx="9">
                  <c:v>58.231958175544257</c:v>
                </c:pt>
                <c:pt idx="10">
                  <c:v>59.024471314958753</c:v>
                </c:pt>
                <c:pt idx="11">
                  <c:v>59.728949934294789</c:v>
                </c:pt>
                <c:pt idx="12">
                  <c:v>60.246961078616728</c:v>
                </c:pt>
                <c:pt idx="13">
                  <c:v>60.721233982925924</c:v>
                </c:pt>
                <c:pt idx="14">
                  <c:v>61.14959514346419</c:v>
                </c:pt>
                <c:pt idx="15">
                  <c:v>61.53751576010329</c:v>
                </c:pt>
                <c:pt idx="16">
                  <c:v>61.889520819351254</c:v>
                </c:pt>
                <c:pt idx="17">
                  <c:v>62.209397797996672</c:v>
                </c:pt>
                <c:pt idx="18">
                  <c:v>62.500350470851679</c:v>
                </c:pt>
                <c:pt idx="19">
                  <c:v>62.76511435360716</c:v>
                </c:pt>
                <c:pt idx="20">
                  <c:v>63.006044765513415</c:v>
                </c:pt>
                <c:pt idx="21">
                  <c:v>63.225184984002965</c:v>
                </c:pt>
                <c:pt idx="22">
                  <c:v>63.424319681029147</c:v>
                </c:pt>
                <c:pt idx="23">
                  <c:v>63.410284367131929</c:v>
                </c:pt>
                <c:pt idx="24">
                  <c:v>63.699488228869029</c:v>
                </c:pt>
                <c:pt idx="25">
                  <c:v>63.969982336262426</c:v>
                </c:pt>
                <c:pt idx="26">
                  <c:v>64.223032438887657</c:v>
                </c:pt>
                <c:pt idx="27">
                  <c:v>64.459775495337638</c:v>
                </c:pt>
                <c:pt idx="28">
                  <c:v>64.681236859245004</c:v>
                </c:pt>
                <c:pt idx="29">
                  <c:v>64.888344664420671</c:v>
                </c:pt>
                <c:pt idx="30">
                  <c:v>65.081941942857455</c:v>
                </c:pt>
                <c:pt idx="31">
                  <c:v>65.262796893850052</c:v>
                </c:pt>
                <c:pt idx="32">
                  <c:v>65.431611634768018</c:v>
                </c:pt>
                <c:pt idx="33">
                  <c:v>65.589029696786852</c:v>
                </c:pt>
                <c:pt idx="34">
                  <c:v>65.735642476879406</c:v>
                </c:pt>
                <c:pt idx="35">
                  <c:v>65.871994816824412</c:v>
                </c:pt>
                <c:pt idx="36">
                  <c:v>67.249437045428209</c:v>
                </c:pt>
                <c:pt idx="37">
                  <c:v>67.464420693985232</c:v>
                </c:pt>
                <c:pt idx="38">
                  <c:v>67.66901860992111</c:v>
                </c:pt>
                <c:pt idx="39">
                  <c:v>67.863691952791669</c:v>
                </c:pt>
                <c:pt idx="40">
                  <c:v>68.048870486167502</c:v>
                </c:pt>
                <c:pt idx="41">
                  <c:v>68.224955422606826</c:v>
                </c:pt>
                <c:pt idx="42">
                  <c:v>68.392321949734949</c:v>
                </c:pt>
                <c:pt idx="43">
                  <c:v>68.551321479710538</c:v>
                </c:pt>
                <c:pt idx="44">
                  <c:v>68.702283657921598</c:v>
                </c:pt>
                <c:pt idx="45">
                  <c:v>68.845518161424224</c:v>
                </c:pt>
                <c:pt idx="46">
                  <c:v>68.981316313193801</c:v>
                </c:pt>
                <c:pt idx="47">
                  <c:v>69.109952534544689</c:v>
                </c:pt>
                <c:pt idx="48">
                  <c:v>69.231685654953566</c:v>
                </c:pt>
                <c:pt idx="49">
                  <c:v>69.346760095892137</c:v>
                </c:pt>
                <c:pt idx="50">
                  <c:v>69.45540694304978</c:v>
                </c:pt>
                <c:pt idx="51">
                  <c:v>69.557844919438551</c:v>
                </c:pt>
                <c:pt idx="52">
                  <c:v>69.654281270259318</c:v>
                </c:pt>
                <c:pt idx="53">
                  <c:v>69.744912569035733</c:v>
                </c:pt>
                <c:pt idx="54">
                  <c:v>69.829925453340692</c:v>
                </c:pt>
                <c:pt idx="55">
                  <c:v>69.909497297425986</c:v>
                </c:pt>
                <c:pt idx="56">
                  <c:v>69.983796828188744</c:v>
                </c:pt>
                <c:pt idx="57">
                  <c:v>70.052984690155313</c:v>
                </c:pt>
                <c:pt idx="58">
                  <c:v>70.117213964500309</c:v>
                </c:pt>
                <c:pt idx="59">
                  <c:v>70.176630646555481</c:v>
                </c:pt>
                <c:pt idx="60">
                  <c:v>70.231374085757892</c:v>
                </c:pt>
                <c:pt idx="61">
                  <c:v>70.281577391558102</c:v>
                </c:pt>
                <c:pt idx="62">
                  <c:v>70.32736780842481</c:v>
                </c:pt>
                <c:pt idx="63">
                  <c:v>70.368867062749743</c:v>
                </c:pt>
                <c:pt idx="64">
                  <c:v>70.406191684162081</c:v>
                </c:pt>
                <c:pt idx="65">
                  <c:v>70.439453303502916</c:v>
                </c:pt>
                <c:pt idx="66">
                  <c:v>70.468758929482107</c:v>
                </c:pt>
                <c:pt idx="67">
                  <c:v>70.494211205834432</c:v>
                </c:pt>
                <c:pt idx="68">
                  <c:v>70.515908650617419</c:v>
                </c:pt>
                <c:pt idx="69">
                  <c:v>70.533945879128666</c:v>
                </c:pt>
                <c:pt idx="70">
                  <c:v>70.548413811781401</c:v>
                </c:pt>
                <c:pt idx="71">
                  <c:v>72.984005853623842</c:v>
                </c:pt>
                <c:pt idx="72">
                  <c:v>75.380042429521751</c:v>
                </c:pt>
                <c:pt idx="73">
                  <c:v>75.348371918777332</c:v>
                </c:pt>
                <c:pt idx="74">
                  <c:v>75.313674801992505</c:v>
                </c:pt>
                <c:pt idx="75">
                  <c:v>75.276022820316371</c:v>
                </c:pt>
                <c:pt idx="76">
                  <c:v>75.235485097450777</c:v>
                </c:pt>
                <c:pt idx="77">
                  <c:v>75.192128267737345</c:v>
                </c:pt>
                <c:pt idx="78">
                  <c:v>75.146016596422172</c:v>
                </c:pt>
                <c:pt idx="79">
                  <c:v>75.097212092668542</c:v>
                </c:pt>
                <c:pt idx="80">
                  <c:v>75.045774615839605</c:v>
                </c:pt>
                <c:pt idx="81">
                  <c:v>74.991761975529542</c:v>
                </c:pt>
                <c:pt idx="82">
                  <c:v>74.935230025783227</c:v>
                </c:pt>
                <c:pt idx="83">
                  <c:v>74.876232753905683</c:v>
                </c:pt>
                <c:pt idx="84">
                  <c:v>74.814822364234971</c:v>
                </c:pt>
                <c:pt idx="85">
                  <c:v>74.751049357217639</c:v>
                </c:pt>
                <c:pt idx="86">
                  <c:v>74.684962604102509</c:v>
                </c:pt>
                <c:pt idx="87">
                  <c:v>74.616609417542961</c:v>
                </c:pt>
                <c:pt idx="88">
                  <c:v>74.546035618375583</c:v>
                </c:pt>
                <c:pt idx="89">
                  <c:v>74.473285598821803</c:v>
                </c:pt>
                <c:pt idx="90">
                  <c:v>74.398402382343164</c:v>
                </c:pt>
                <c:pt idx="91">
                  <c:v>74.321427680360515</c:v>
                </c:pt>
                <c:pt idx="92">
                  <c:v>74.2424019460355</c:v>
                </c:pt>
                <c:pt idx="93">
                  <c:v>74.161364425293172</c:v>
                </c:pt>
                <c:pt idx="94">
                  <c:v>74.07835320525939</c:v>
                </c:pt>
                <c:pt idx="95">
                  <c:v>73.993405260265249</c:v>
                </c:pt>
                <c:pt idx="96">
                  <c:v>73.906556495568282</c:v>
                </c:pt>
                <c:pt idx="97">
                  <c:v>73.817841788923531</c:v>
                </c:pt>
                <c:pt idx="98">
                  <c:v>73.727295030132382</c:v>
                </c:pt>
                <c:pt idx="99">
                  <c:v>73.634949158687149</c:v>
                </c:pt>
                <c:pt idx="100">
                  <c:v>73.540836199618923</c:v>
                </c:pt>
                <c:pt idx="101">
                  <c:v>73.44498729765516</c:v>
                </c:pt>
                <c:pt idx="102">
                  <c:v>73.347432749777937</c:v>
                </c:pt>
                <c:pt idx="103">
                  <c:v>73.248202036276496</c:v>
                </c:pt>
                <c:pt idx="104">
                  <c:v>73.147323850374818</c:v>
                </c:pt>
                <c:pt idx="105">
                  <c:v>73.044826126513712</c:v>
                </c:pt>
                <c:pt idx="106">
                  <c:v>72.94073606736039</c:v>
                </c:pt>
                <c:pt idx="107">
                  <c:v>72.835080169613946</c:v>
                </c:pt>
                <c:pt idx="108">
                  <c:v>72.727884248671529</c:v>
                </c:pt>
                <c:pt idx="109">
                  <c:v>72.619173462213865</c:v>
                </c:pt>
                <c:pt idx="110">
                  <c:v>72.50897233276973</c:v>
                </c:pt>
                <c:pt idx="111">
                  <c:v>72.3973047693095</c:v>
                </c:pt>
                <c:pt idx="112">
                  <c:v>72.284194087918763</c:v>
                </c:pt>
                <c:pt idx="113">
                  <c:v>72.169663031600777</c:v>
                </c:pt>
                <c:pt idx="114">
                  <c:v>72.053733789247701</c:v>
                </c:pt>
                <c:pt idx="115">
                  <c:v>71.936428013827438</c:v>
                </c:pt>
                <c:pt idx="116">
                  <c:v>71.817766839820194</c:v>
                </c:pt>
                <c:pt idx="117">
                  <c:v>71.697770899945851</c:v>
                </c:pt>
                <c:pt idx="118">
                  <c:v>71.576460341212993</c:v>
                </c:pt>
                <c:pt idx="119">
                  <c:v>71.45385484032704</c:v>
                </c:pt>
                <c:pt idx="120">
                  <c:v>71.329973618482825</c:v>
                </c:pt>
                <c:pt idx="121">
                  <c:v>71.204835455576045</c:v>
                </c:pt>
                <c:pt idx="122">
                  <c:v>71.07845870385772</c:v>
                </c:pt>
                <c:pt idx="123">
                  <c:v>70.95086130105912</c:v>
                </c:pt>
                <c:pt idx="124">
                  <c:v>70.822060783012105</c:v>
                </c:pt>
                <c:pt idx="125">
                  <c:v>70.692074295786867</c:v>
                </c:pt>
                <c:pt idx="126">
                  <c:v>70.56091860737034</c:v>
                </c:pt>
                <c:pt idx="127">
                  <c:v>70.428610118905794</c:v>
                </c:pt>
                <c:pt idx="128">
                  <c:v>70.295164875513507</c:v>
                </c:pt>
                <c:pt idx="129">
                  <c:v>70.160598576710612</c:v>
                </c:pt>
                <c:pt idx="130">
                  <c:v>70.024926586449027</c:v>
                </c:pt>
                <c:pt idx="131">
                  <c:v>69.888163942786775</c:v>
                </c:pt>
                <c:pt idx="132">
                  <c:v>69.750325367210692</c:v>
                </c:pt>
                <c:pt idx="133">
                  <c:v>69.611425273623979</c:v>
                </c:pt>
                <c:pt idx="134">
                  <c:v>69.471477777013277</c:v>
                </c:pt>
                <c:pt idx="135">
                  <c:v>69.330496701810191</c:v>
                </c:pt>
                <c:pt idx="136">
                  <c:v>69.188495589958123</c:v>
                </c:pt>
                <c:pt idx="137">
                  <c:v>69.045487708699994</c:v>
                </c:pt>
                <c:pt idx="138">
                  <c:v>68.90148605809361</c:v>
                </c:pt>
                <c:pt idx="139">
                  <c:v>68.756503378272356</c:v>
                </c:pt>
                <c:pt idx="140">
                  <c:v>68.610552156455313</c:v>
                </c:pt>
                <c:pt idx="141">
                  <c:v>68.463644633722282</c:v>
                </c:pt>
                <c:pt idx="142">
                  <c:v>68.315792811559589</c:v>
                </c:pt>
                <c:pt idx="143">
                  <c:v>68.167008458187667</c:v>
                </c:pt>
                <c:pt idx="144">
                  <c:v>68.017303114679706</c:v>
                </c:pt>
                <c:pt idx="145">
                  <c:v>67.866688100877496</c:v>
                </c:pt>
                <c:pt idx="146">
                  <c:v>67.715174521115244</c:v>
                </c:pt>
                <c:pt idx="147">
                  <c:v>67.562773269756036</c:v>
                </c:pt>
                <c:pt idx="148">
                  <c:v>67.409495036550695</c:v>
                </c:pt>
                <c:pt idx="149">
                  <c:v>67.255350311825154</c:v>
                </c:pt>
                <c:pt idx="150">
                  <c:v>67.100349391501268</c:v>
                </c:pt>
                <c:pt idx="151">
                  <c:v>66.944502381960319</c:v>
                </c:pt>
                <c:pt idx="152">
                  <c:v>66.787819204753561</c:v>
                </c:pt>
                <c:pt idx="153">
                  <c:v>66.630309601164555</c:v>
                </c:pt>
                <c:pt idx="154">
                  <c:v>66.471983136631749</c:v>
                </c:pt>
                <c:pt idx="155">
                  <c:v>66.312849205033459</c:v>
                </c:pt>
                <c:pt idx="156">
                  <c:v>66.152917032842339</c:v>
                </c:pt>
                <c:pt idx="157">
                  <c:v>65.992195683153568</c:v>
                </c:pt>
                <c:pt idx="158">
                  <c:v>65.830694059590854</c:v>
                </c:pt>
                <c:pt idx="159">
                  <c:v>65.668420910095278</c:v>
                </c:pt>
                <c:pt idx="160">
                  <c:v>65.505384830601258</c:v>
                </c:pt>
                <c:pt idx="161">
                  <c:v>65.341594268603728</c:v>
                </c:pt>
                <c:pt idx="162">
                  <c:v>65.177057526619024</c:v>
                </c:pt>
                <c:pt idx="163">
                  <c:v>65.011782765545931</c:v>
                </c:pt>
                <c:pt idx="164">
                  <c:v>64.845778007927393</c:v>
                </c:pt>
                <c:pt idx="165">
                  <c:v>64.679051141118819</c:v>
                </c:pt>
                <c:pt idx="166">
                  <c:v>64.51160992036526</c:v>
                </c:pt>
                <c:pt idx="167">
                  <c:v>64.343461971789367</c:v>
                </c:pt>
                <c:pt idx="168">
                  <c:v>64.174614795296208</c:v>
                </c:pt>
                <c:pt idx="169">
                  <c:v>64.005075767394359</c:v>
                </c:pt>
                <c:pt idx="170">
                  <c:v>63.83485214393891</c:v>
                </c:pt>
                <c:pt idx="171">
                  <c:v>63.663951062796947</c:v>
                </c:pt>
                <c:pt idx="172">
                  <c:v>63.492379546439956</c:v>
                </c:pt>
                <c:pt idx="173">
                  <c:v>63.320144504463727</c:v>
                </c:pt>
                <c:pt idx="174">
                  <c:v>63.14725273603996</c:v>
                </c:pt>
                <c:pt idx="175">
                  <c:v>62.973710932300051</c:v>
                </c:pt>
                <c:pt idx="176">
                  <c:v>62.799525678654852</c:v>
                </c:pt>
                <c:pt idx="177">
                  <c:v>62.62470345705168</c:v>
                </c:pt>
                <c:pt idx="178">
                  <c:v>62.449250648170882</c:v>
                </c:pt>
                <c:pt idx="179">
                  <c:v>62.273173533563067</c:v>
                </c:pt>
                <c:pt idx="180">
                  <c:v>62.09647829773089</c:v>
                </c:pt>
                <c:pt idx="181">
                  <c:v>61.919171030154274</c:v>
                </c:pt>
                <c:pt idx="182">
                  <c:v>61.741257727264419</c:v>
                </c:pt>
                <c:pt idx="183">
                  <c:v>61.562744294364393</c:v>
                </c:pt>
                <c:pt idx="184">
                  <c:v>61.383636547501332</c:v>
                </c:pt>
                <c:pt idx="185">
                  <c:v>61.203940215289151</c:v>
                </c:pt>
                <c:pt idx="186">
                  <c:v>61.02366094068514</c:v>
                </c:pt>
                <c:pt idx="187">
                  <c:v>60.842804282721517</c:v>
                </c:pt>
                <c:pt idx="188">
                  <c:v>60.661375718191557</c:v>
                </c:pt>
                <c:pt idx="189">
                  <c:v>60.479380643294832</c:v>
                </c:pt>
                <c:pt idx="190">
                  <c:v>60.296824375239716</c:v>
                </c:pt>
                <c:pt idx="191">
                  <c:v>60.113712153806709</c:v>
                </c:pt>
                <c:pt idx="192">
                  <c:v>59.930049142872356</c:v>
                </c:pt>
                <c:pt idx="193">
                  <c:v>59.745840431895701</c:v>
                </c:pt>
                <c:pt idx="194">
                  <c:v>59.561091037367873</c:v>
                </c:pt>
                <c:pt idx="195">
                  <c:v>59.375805904226553</c:v>
                </c:pt>
                <c:pt idx="196">
                  <c:v>59.189989907235308</c:v>
                </c:pt>
                <c:pt idx="197">
                  <c:v>59.003647852330786</c:v>
                </c:pt>
                <c:pt idx="198">
                  <c:v>58.816784477935528</c:v>
                </c:pt>
                <c:pt idx="199">
                  <c:v>58.629404456240593</c:v>
                </c:pt>
                <c:pt idx="200">
                  <c:v>58.441512394457583</c:v>
                </c:pt>
                <c:pt idx="201">
                  <c:v>58.253112836040245</c:v>
                </c:pt>
                <c:pt idx="202">
                  <c:v>58.064210261876937</c:v>
                </c:pt>
                <c:pt idx="203">
                  <c:v>57.874809091456655</c:v>
                </c:pt>
                <c:pt idx="204">
                  <c:v>57.684913684005693</c:v>
                </c:pt>
                <c:pt idx="205">
                  <c:v>57.494528339599441</c:v>
                </c:pt>
                <c:pt idx="206">
                  <c:v>57.303657300247195</c:v>
                </c:pt>
                <c:pt idx="207">
                  <c:v>57.112304750952489</c:v>
                </c:pt>
                <c:pt idx="208">
                  <c:v>56.920474820749689</c:v>
                </c:pt>
                <c:pt idx="209">
                  <c:v>56.72817158371555</c:v>
                </c:pt>
                <c:pt idx="210">
                  <c:v>56.535399059958451</c:v>
                </c:pt>
                <c:pt idx="211">
                  <c:v>56.342161216585737</c:v>
                </c:pt>
                <c:pt idx="212">
                  <c:v>56.148461968648462</c:v>
                </c:pt>
                <c:pt idx="213">
                  <c:v>55.954305180064921</c:v>
                </c:pt>
                <c:pt idx="214">
                  <c:v>55.759694664524162</c:v>
                </c:pt>
                <c:pt idx="215">
                  <c:v>55.564634186369304</c:v>
                </c:pt>
                <c:pt idx="216">
                  <c:v>55.369127461460963</c:v>
                </c:pt>
                <c:pt idx="217">
                  <c:v>55.173178158021358</c:v>
                </c:pt>
                <c:pt idx="218">
                  <c:v>54.976789897461174</c:v>
                </c:pt>
                <c:pt idx="219">
                  <c:v>54.779966255187162</c:v>
                </c:pt>
                <c:pt idx="220">
                  <c:v>54.582710761392462</c:v>
                </c:pt>
                <c:pt idx="221">
                  <c:v>54.385026901830372</c:v>
                </c:pt>
                <c:pt idx="222">
                  <c:v>54.186918118570972</c:v>
                </c:pt>
                <c:pt idx="223">
                  <c:v>53.988387810741727</c:v>
                </c:pt>
                <c:pt idx="224">
                  <c:v>53.789439335251615</c:v>
                </c:pt>
                <c:pt idx="225">
                  <c:v>53.59007600750185</c:v>
                </c:pt>
                <c:pt idx="226">
                  <c:v>53.390301102078325</c:v>
                </c:pt>
                <c:pt idx="227">
                  <c:v>53.19011785343325</c:v>
                </c:pt>
                <c:pt idx="228">
                  <c:v>52.989529456549377</c:v>
                </c:pt>
                <c:pt idx="229">
                  <c:v>52.788539067591756</c:v>
                </c:pt>
                <c:pt idx="230">
                  <c:v>52.587149804546414</c:v>
                </c:pt>
                <c:pt idx="231">
                  <c:v>52.385364747844278</c:v>
                </c:pt>
                <c:pt idx="232">
                  <c:v>52.183186940974181</c:v>
                </c:pt>
                <c:pt idx="233">
                  <c:v>51.980619391081405</c:v>
                </c:pt>
                <c:pt idx="234">
                  <c:v>51.777665069555539</c:v>
                </c:pt>
                <c:pt idx="235">
                  <c:v>51.57432691260513</c:v>
                </c:pt>
                <c:pt idx="236">
                  <c:v>51.370607821821807</c:v>
                </c:pt>
                <c:pt idx="237">
                  <c:v>51.166510664732002</c:v>
                </c:pt>
                <c:pt idx="238">
                  <c:v>50.962038275338571</c:v>
                </c:pt>
                <c:pt idx="239">
                  <c:v>50.757193454650888</c:v>
                </c:pt>
                <c:pt idx="240">
                  <c:v>50.551978971204704</c:v>
                </c:pt>
                <c:pt idx="241">
                  <c:v>50.34639756157145</c:v>
                </c:pt>
                <c:pt idx="242">
                  <c:v>50.140451930857708</c:v>
                </c:pt>
                <c:pt idx="243">
                  <c:v>49.934144753194545</c:v>
                </c:pt>
                <c:pt idx="244">
                  <c:v>49.727478672218297</c:v>
                </c:pt>
                <c:pt idx="245">
                  <c:v>49.520456301540122</c:v>
                </c:pt>
                <c:pt idx="246">
                  <c:v>49.313080225208111</c:v>
                </c:pt>
                <c:pt idx="247">
                  <c:v>49.105352998159987</c:v>
                </c:pt>
                <c:pt idx="248">
                  <c:v>48.897277146666099</c:v>
                </c:pt>
                <c:pt idx="249">
                  <c:v>48.688855168765684</c:v>
                </c:pt>
                <c:pt idx="250">
                  <c:v>48.48008953469332</c:v>
                </c:pt>
                <c:pt idx="251">
                  <c:v>48.270982687297675</c:v>
                </c:pt>
                <c:pt idx="252">
                  <c:v>48.061537042453068</c:v>
                </c:pt>
                <c:pt idx="253">
                  <c:v>47.851754989461938</c:v>
                </c:pt>
                <c:pt idx="254">
                  <c:v>47.64163889145064</c:v>
                </c:pt>
                <c:pt idx="255">
                  <c:v>47.431191085757277</c:v>
                </c:pt>
                <c:pt idx="256">
                  <c:v>47.220413884313544</c:v>
                </c:pt>
                <c:pt idx="257">
                  <c:v>47.009309574017564</c:v>
                </c:pt>
                <c:pt idx="258">
                  <c:v>46.797880417101041</c:v>
                </c:pt>
                <c:pt idx="259">
                  <c:v>46.586128651489631</c:v>
                </c:pt>
                <c:pt idx="260">
                  <c:v>46.374056491156097</c:v>
                </c:pt>
                <c:pt idx="261">
                  <c:v>46.161666126467651</c:v>
                </c:pt>
                <c:pt idx="262">
                  <c:v>45.948959724526418</c:v>
                </c:pt>
                <c:pt idx="263">
                  <c:v>45.735939429504143</c:v>
                </c:pt>
                <c:pt idx="264">
                  <c:v>45.522607362970277</c:v>
                </c:pt>
                <c:pt idx="265">
                  <c:v>45.30896562421492</c:v>
                </c:pt>
                <c:pt idx="266">
                  <c:v>45.095016290565169</c:v>
                </c:pt>
                <c:pt idx="267">
                  <c:v>44.880761417696576</c:v>
                </c:pt>
                <c:pt idx="268">
                  <c:v>44.666203039938196</c:v>
                </c:pt>
                <c:pt idx="269">
                  <c:v>44.451343170573068</c:v>
                </c:pt>
                <c:pt idx="270">
                  <c:v>44.236183802132786</c:v>
                </c:pt>
                <c:pt idx="271">
                  <c:v>44.020726906687116</c:v>
                </c:pt>
                <c:pt idx="272">
                  <c:v>43.804974436128305</c:v>
                </c:pt>
                <c:pt idx="273">
                  <c:v>43.58892832245067</c:v>
                </c:pt>
                <c:pt idx="274">
                  <c:v>43.372590478025799</c:v>
                </c:pt>
                <c:pt idx="275">
                  <c:v>43.155962795871019</c:v>
                </c:pt>
                <c:pt idx="276">
                  <c:v>42.939047149916078</c:v>
                </c:pt>
                <c:pt idx="277">
                  <c:v>42.721845395262847</c:v>
                </c:pt>
                <c:pt idx="278">
                  <c:v>42.504359368441541</c:v>
                </c:pt>
                <c:pt idx="279">
                  <c:v>42.286590887662825</c:v>
                </c:pt>
                <c:pt idx="280">
                  <c:v>42.068541753064864</c:v>
                </c:pt>
                <c:pt idx="281">
                  <c:v>41.850213746956399</c:v>
                </c:pt>
                <c:pt idx="282">
                  <c:v>41.631608634056704</c:v>
                </c:pt>
                <c:pt idx="283">
                  <c:v>41.412728161729447</c:v>
                </c:pt>
                <c:pt idx="284">
                  <c:v>41.193574060214829</c:v>
                </c:pt>
                <c:pt idx="285">
                  <c:v>40.974148042856058</c:v>
                </c:pt>
                <c:pt idx="286">
                  <c:v>40.754451806323274</c:v>
                </c:pt>
                <c:pt idx="287">
                  <c:v>40.534487030833063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51C-4154-AB67-DE44E3FC11AD}"/>
            </c:ext>
          </c:extLst>
        </c:ser>
        <c:ser>
          <c:idx val="3"/>
          <c:order val="3"/>
          <c:tx>
            <c:v>Vmaxi</c:v>
          </c:tx>
          <c:spPr>
            <a:ln w="53975">
              <a:solidFill>
                <a:srgbClr val="FF0000"/>
              </a:solidFill>
            </a:ln>
          </c:spPr>
          <c:marker>
            <c:symbol val="x"/>
            <c:size val="10"/>
            <c:spPr>
              <a:solidFill>
                <a:srgbClr val="FFFF00">
                  <a:alpha val="40000"/>
                </a:srgbClr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'BV Bouclage Est'!$C$88</c:f>
              <c:numCache>
                <c:formatCode>General_)</c:formatCode>
                <c:ptCount val="1"/>
                <c:pt idx="0">
                  <c:v>365</c:v>
                </c:pt>
              </c:numCache>
            </c:numRef>
          </c:xVal>
          <c:yVal>
            <c:numRef>
              <c:f>'BV Bouclage Est'!$C$87</c:f>
              <c:numCache>
                <c:formatCode>#,##0.00</c:formatCode>
                <c:ptCount val="1"/>
                <c:pt idx="0">
                  <c:v>75.380042429521751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51C-4154-AB67-DE44E3FC1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156800"/>
        <c:axId val="254158720"/>
      </c:scatterChart>
      <c:valAx>
        <c:axId val="254156800"/>
        <c:scaling>
          <c:orientation val="minMax"/>
        </c:scaling>
        <c:delete val="0"/>
        <c:axPos val="b"/>
        <c:majorGridlines/>
        <c:numFmt formatCode="General_)" sourceLinked="1"/>
        <c:majorTickMark val="out"/>
        <c:minorTickMark val="none"/>
        <c:tickLblPos val="nextTo"/>
        <c:crossAx val="254158720"/>
        <c:crosses val="autoZero"/>
        <c:crossBetween val="midCat"/>
      </c:valAx>
      <c:valAx>
        <c:axId val="25415872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54156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'BV Bouclage Est'!$K$406</c:f>
              <c:strCache>
                <c:ptCount val="1"/>
                <c:pt idx="0">
                  <c:v>Ve [m3]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'BV Bouclage Est'!$B$408:$B$695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Bouclage Est'!$K$408:$K$695</c:f>
              <c:numCache>
                <c:formatCode>#,##0.00</c:formatCode>
                <c:ptCount val="288"/>
                <c:pt idx="0">
                  <c:v>46.525340457193622</c:v>
                </c:pt>
                <c:pt idx="1">
                  <c:v>56.898126590311129</c:v>
                </c:pt>
                <c:pt idx="2">
                  <c:v>71.111094022565169</c:v>
                </c:pt>
                <c:pt idx="3">
                  <c:v>76.251851991797452</c:v>
                </c:pt>
                <c:pt idx="4">
                  <c:v>80.591016197648571</c:v>
                </c:pt>
                <c:pt idx="5">
                  <c:v>84.385030932687457</c:v>
                </c:pt>
                <c:pt idx="6">
                  <c:v>82.350260164864352</c:v>
                </c:pt>
                <c:pt idx="7">
                  <c:v>83.490708424896823</c:v>
                </c:pt>
                <c:pt idx="8">
                  <c:v>84.509757577734732</c:v>
                </c:pt>
                <c:pt idx="9">
                  <c:v>85.431863072495148</c:v>
                </c:pt>
                <c:pt idx="10">
                  <c:v>86.274673418488959</c:v>
                </c:pt>
                <c:pt idx="11">
                  <c:v>87.701516195956046</c:v>
                </c:pt>
                <c:pt idx="12">
                  <c:v>88.720180887657591</c:v>
                </c:pt>
                <c:pt idx="13">
                  <c:v>89.062733877455798</c:v>
                </c:pt>
                <c:pt idx="14">
                  <c:v>89.3828318056173</c:v>
                </c:pt>
                <c:pt idx="15">
                  <c:v>89.683304778269047</c:v>
                </c:pt>
                <c:pt idx="16">
                  <c:v>89.966475743845606</c:v>
                </c:pt>
                <c:pt idx="17">
                  <c:v>90.23427526330498</c:v>
                </c:pt>
                <c:pt idx="18">
                  <c:v>90.488325485884246</c:v>
                </c:pt>
                <c:pt idx="19">
                  <c:v>90.730002754134972</c:v>
                </c:pt>
                <c:pt idx="20">
                  <c:v>90.960485057441161</c:v>
                </c:pt>
                <c:pt idx="21">
                  <c:v>91.180788537290894</c:v>
                </c:pt>
                <c:pt idx="22">
                  <c:v>91.391795945952239</c:v>
                </c:pt>
                <c:pt idx="23">
                  <c:v>90.614967564450126</c:v>
                </c:pt>
                <c:pt idx="24">
                  <c:v>91.305291410029739</c:v>
                </c:pt>
                <c:pt idx="25">
                  <c:v>91.976120848858855</c:v>
                </c:pt>
                <c:pt idx="26">
                  <c:v>92.628734143115224</c:v>
                </c:pt>
                <c:pt idx="27">
                  <c:v>93.264281779654056</c:v>
                </c:pt>
                <c:pt idx="28">
                  <c:v>93.883803318414579</c:v>
                </c:pt>
                <c:pt idx="29">
                  <c:v>94.488241518861102</c:v>
                </c:pt>
                <c:pt idx="30">
                  <c:v>95.078454259670906</c:v>
                </c:pt>
                <c:pt idx="31">
                  <c:v>95.655224655998552</c:v>
                </c:pt>
                <c:pt idx="32">
                  <c:v>96.219269694318356</c:v>
                </c:pt>
                <c:pt idx="33">
                  <c:v>96.771247640120464</c:v>
                </c:pt>
                <c:pt idx="34">
                  <c:v>97.311764423603805</c:v>
                </c:pt>
                <c:pt idx="35">
                  <c:v>97.841379169368707</c:v>
                </c:pt>
                <c:pt idx="36">
                  <c:v>103.04187119401684</c:v>
                </c:pt>
                <c:pt idx="37">
                  <c:v>103.93051986239263</c:v>
                </c:pt>
                <c:pt idx="38">
                  <c:v>104.80345136882303</c:v>
                </c:pt>
                <c:pt idx="39">
                  <c:v>105.66133625750938</c:v>
                </c:pt>
                <c:pt idx="40">
                  <c:v>106.50480054551211</c:v>
                </c:pt>
                <c:pt idx="41">
                  <c:v>107.3344296856577</c:v>
                </c:pt>
                <c:pt idx="42">
                  <c:v>108.15077209142399</c:v>
                </c:pt>
                <c:pt idx="43">
                  <c:v>108.95434228121755</c:v>
                </c:pt>
                <c:pt idx="44">
                  <c:v>109.7456236908008</c:v>
                </c:pt>
                <c:pt idx="45">
                  <c:v>110.52507119544411</c:v>
                </c:pt>
                <c:pt idx="46">
                  <c:v>111.29311337738528</c:v>
                </c:pt>
                <c:pt idx="47">
                  <c:v>112.05015456915324</c:v>
                </c:pt>
                <c:pt idx="48">
                  <c:v>112.79657669909493</c:v>
                </c:pt>
                <c:pt idx="49">
                  <c:v>113.5327409618738</c:v>
                </c:pt>
                <c:pt idx="50">
                  <c:v>114.25898933368802</c:v>
                </c:pt>
                <c:pt idx="51">
                  <c:v>114.97564594938896</c:v>
                </c:pt>
                <c:pt idx="52">
                  <c:v>115.68301835648465</c:v>
                </c:pt>
                <c:pt idx="53">
                  <c:v>116.38139865913726</c:v>
                </c:pt>
                <c:pt idx="54">
                  <c:v>117.07106456365371</c:v>
                </c:pt>
                <c:pt idx="55">
                  <c:v>117.75228033557798</c:v>
                </c:pt>
                <c:pt idx="56">
                  <c:v>118.42529767729647</c:v>
                </c:pt>
                <c:pt idx="57">
                  <c:v>119.09035653403097</c:v>
                </c:pt>
                <c:pt idx="58">
                  <c:v>119.74768583518767</c:v>
                </c:pt>
                <c:pt idx="59">
                  <c:v>120.39750417725283</c:v>
                </c:pt>
                <c:pt idx="60">
                  <c:v>121.04002045373331</c:v>
                </c:pt>
                <c:pt idx="61">
                  <c:v>121.67543443704815</c:v>
                </c:pt>
                <c:pt idx="62">
                  <c:v>122.30393731674572</c:v>
                </c:pt>
                <c:pt idx="63">
                  <c:v>122.92571219796412</c:v>
                </c:pt>
                <c:pt idx="64">
                  <c:v>123.54093456364345</c:v>
                </c:pt>
                <c:pt idx="65">
                  <c:v>124.14977270364054</c:v>
                </c:pt>
                <c:pt idx="66">
                  <c:v>124.7523881135797</c:v>
                </c:pt>
                <c:pt idx="67">
                  <c:v>125.34893586599101</c:v>
                </c:pt>
                <c:pt idx="68">
                  <c:v>125.93956495604057</c:v>
                </c:pt>
                <c:pt idx="69">
                  <c:v>126.52441862393162</c:v>
                </c:pt>
                <c:pt idx="70">
                  <c:v>127.10363465586173</c:v>
                </c:pt>
                <c:pt idx="71">
                  <c:v>136.00994254402929</c:v>
                </c:pt>
                <c:pt idx="72">
                  <c:v>144.5158571878232</c:v>
                </c:pt>
                <c:pt idx="73">
                  <c:v>144.68702069509331</c:v>
                </c:pt>
                <c:pt idx="74">
                  <c:v>144.85608529632543</c:v>
                </c:pt>
                <c:pt idx="75">
                  <c:v>145.02310420622939</c:v>
                </c:pt>
                <c:pt idx="76">
                  <c:v>145.18812861190426</c:v>
                </c:pt>
                <c:pt idx="77">
                  <c:v>145.35120777527789</c:v>
                </c:pt>
                <c:pt idx="78">
                  <c:v>145.51238912913198</c:v>
                </c:pt>
                <c:pt idx="79">
                  <c:v>145.67171836718865</c:v>
                </c:pt>
                <c:pt idx="80">
                  <c:v>145.82923952869521</c:v>
                </c:pt>
                <c:pt idx="81">
                  <c:v>145.9849950779072</c:v>
                </c:pt>
                <c:pt idx="82">
                  <c:v>146.13902597883592</c:v>
                </c:pt>
                <c:pt idx="83">
                  <c:v>146.29137176559303</c:v>
                </c:pt>
                <c:pt idx="84">
                  <c:v>146.44207060864568</c:v>
                </c:pt>
                <c:pt idx="85">
                  <c:v>146.5911593772602</c:v>
                </c:pt>
                <c:pt idx="86">
                  <c:v>146.73867369839738</c:v>
                </c:pt>
                <c:pt idx="87">
                  <c:v>146.88464801230037</c:v>
                </c:pt>
                <c:pt idx="88">
                  <c:v>147.02911562499258</c:v>
                </c:pt>
                <c:pt idx="89">
                  <c:v>147.17210875789459</c:v>
                </c:pt>
                <c:pt idx="90">
                  <c:v>147.31365859474425</c:v>
                </c:pt>
                <c:pt idx="91">
                  <c:v>147.45379532599682</c:v>
                </c:pt>
                <c:pt idx="92">
                  <c:v>147.59254819086598</c:v>
                </c:pt>
                <c:pt idx="93">
                  <c:v>147.72994551715317</c:v>
                </c:pt>
                <c:pt idx="94">
                  <c:v>147.86601475900719</c:v>
                </c:pt>
                <c:pt idx="95">
                  <c:v>148.0007825327385</c:v>
                </c:pt>
                <c:pt idx="96">
                  <c:v>148.13427465081031</c:v>
                </c:pt>
                <c:pt idx="97">
                  <c:v>148.26651615411524</c:v>
                </c:pt>
                <c:pt idx="98">
                  <c:v>148.39753134264171</c:v>
                </c:pt>
                <c:pt idx="99">
                  <c:v>148.52734380462533</c:v>
                </c:pt>
                <c:pt idx="100">
                  <c:v>148.65597644427478</c:v>
                </c:pt>
                <c:pt idx="101">
                  <c:v>148.78345150815431</c:v>
                </c:pt>
                <c:pt idx="102">
                  <c:v>148.90979061030123</c:v>
                </c:pt>
                <c:pt idx="103">
                  <c:v>149.0350147561517</c:v>
                </c:pt>
                <c:pt idx="104">
                  <c:v>149.15914436533907</c:v>
                </c:pt>
                <c:pt idx="105">
                  <c:v>149.28219929343206</c:v>
                </c:pt>
                <c:pt idx="106">
                  <c:v>149.40419885266849</c:v>
                </c:pt>
                <c:pt idx="107">
                  <c:v>149.52516183174123</c:v>
                </c:pt>
                <c:pt idx="108">
                  <c:v>149.64510651468782</c:v>
                </c:pt>
                <c:pt idx="109">
                  <c:v>149.76405069893295</c:v>
                </c:pt>
                <c:pt idx="110">
                  <c:v>149.88201171252643</c:v>
                </c:pt>
                <c:pt idx="111">
                  <c:v>149.99900643062381</c:v>
                </c:pt>
                <c:pt idx="112">
                  <c:v>150.11505129124481</c:v>
                </c:pt>
                <c:pt idx="113">
                  <c:v>150.2301623103512</c:v>
                </c:pt>
                <c:pt idx="114">
                  <c:v>150.34435509627522</c:v>
                </c:pt>
                <c:pt idx="115">
                  <c:v>150.45764486353602</c:v>
                </c:pt>
                <c:pt idx="116">
                  <c:v>150.57004644607244</c:v>
                </c:pt>
                <c:pt idx="117">
                  <c:v>150.68157430992233</c:v>
                </c:pt>
                <c:pt idx="118">
                  <c:v>150.79224256537503</c:v>
                </c:pt>
                <c:pt idx="119">
                  <c:v>150.90206497862633</c:v>
                </c:pt>
                <c:pt idx="120">
                  <c:v>151.01105498295496</c:v>
                </c:pt>
                <c:pt idx="121">
                  <c:v>151.11922568945027</c:v>
                </c:pt>
                <c:pt idx="122">
                  <c:v>151.22658989730681</c:v>
                </c:pt>
                <c:pt idx="123">
                  <c:v>151.33316010370993</c:v>
                </c:pt>
                <c:pt idx="124">
                  <c:v>151.43894851333272</c:v>
                </c:pt>
                <c:pt idx="125">
                  <c:v>151.54396704745852</c:v>
                </c:pt>
                <c:pt idx="126">
                  <c:v>151.64822735275112</c:v>
                </c:pt>
                <c:pt idx="127">
                  <c:v>151.75174080968537</c:v>
                </c:pt>
                <c:pt idx="128">
                  <c:v>151.8545185406561</c:v>
                </c:pt>
                <c:pt idx="129">
                  <c:v>151.9565714177794</c:v>
                </c:pt>
                <c:pt idx="130">
                  <c:v>152.05791007039994</c:v>
                </c:pt>
                <c:pt idx="131">
                  <c:v>152.15854489231677</c:v>
                </c:pt>
                <c:pt idx="132">
                  <c:v>152.25848604874312</c:v>
                </c:pt>
                <c:pt idx="133">
                  <c:v>152.35774348300791</c:v>
                </c:pt>
                <c:pt idx="134">
                  <c:v>152.45632692301351</c:v>
                </c:pt>
                <c:pt idx="135">
                  <c:v>152.55424588745962</c:v>
                </c:pt>
                <c:pt idx="136">
                  <c:v>152.65150969184097</c:v>
                </c:pt>
                <c:pt idx="137">
                  <c:v>152.74812745423432</c:v>
                </c:pt>
                <c:pt idx="138">
                  <c:v>152.84410810087553</c:v>
                </c:pt>
                <c:pt idx="139">
                  <c:v>152.9394603715447</c:v>
                </c:pt>
                <c:pt idx="140">
                  <c:v>153.03419282475912</c:v>
                </c:pt>
                <c:pt idx="141">
                  <c:v>153.12831384278871</c:v>
                </c:pt>
                <c:pt idx="142">
                  <c:v>153.22183163649657</c:v>
                </c:pt>
                <c:pt idx="143">
                  <c:v>153.3147542500144</c:v>
                </c:pt>
                <c:pt idx="144">
                  <c:v>153.40708956525995</c:v>
                </c:pt>
                <c:pt idx="145">
                  <c:v>153.49884530629978</c:v>
                </c:pt>
                <c:pt idx="146">
                  <c:v>153.59002904356723</c:v>
                </c:pt>
                <c:pt idx="147">
                  <c:v>153.68064819793941</c:v>
                </c:pt>
                <c:pt idx="148">
                  <c:v>153.77071004467965</c:v>
                </c:pt>
                <c:pt idx="149">
                  <c:v>153.86022171724929</c:v>
                </c:pt>
                <c:pt idx="150">
                  <c:v>153.94919021099602</c:v>
                </c:pt>
                <c:pt idx="151">
                  <c:v>154.03762238672229</c:v>
                </c:pt>
                <c:pt idx="152">
                  <c:v>154.12552497413844</c:v>
                </c:pt>
                <c:pt idx="153">
                  <c:v>154.21290457520581</c:v>
                </c:pt>
                <c:pt idx="154">
                  <c:v>154.29976766737255</c:v>
                </c:pt>
                <c:pt idx="155">
                  <c:v>154.38612060670897</c:v>
                </c:pt>
                <c:pt idx="156">
                  <c:v>154.47196963094203</c:v>
                </c:pt>
                <c:pt idx="157">
                  <c:v>154.55732086239686</c:v>
                </c:pt>
                <c:pt idx="158">
                  <c:v>154.64218031084712</c:v>
                </c:pt>
                <c:pt idx="159">
                  <c:v>154.72655387627606</c:v>
                </c:pt>
                <c:pt idx="160">
                  <c:v>154.81044735155476</c:v>
                </c:pt>
                <c:pt idx="161">
                  <c:v>154.89386642503771</c:v>
                </c:pt>
                <c:pt idx="162">
                  <c:v>154.9768166830803</c:v>
                </c:pt>
                <c:pt idx="163">
                  <c:v>155.05930361248107</c:v>
                </c:pt>
                <c:pt idx="164">
                  <c:v>155.14133260284976</c:v>
                </c:pt>
                <c:pt idx="165">
                  <c:v>155.22290894890656</c:v>
                </c:pt>
                <c:pt idx="166">
                  <c:v>155.30403785271241</c:v>
                </c:pt>
                <c:pt idx="167">
                  <c:v>155.38472442583449</c:v>
                </c:pt>
                <c:pt idx="168">
                  <c:v>155.46497369144794</c:v>
                </c:pt>
                <c:pt idx="169">
                  <c:v>155.54479058637696</c:v>
                </c:pt>
                <c:pt idx="170">
                  <c:v>155.62417996307821</c:v>
                </c:pt>
                <c:pt idx="171">
                  <c:v>155.70314659156418</c:v>
                </c:pt>
                <c:pt idx="172">
                  <c:v>155.78169516127596</c:v>
                </c:pt>
                <c:pt idx="173">
                  <c:v>155.85983028289976</c:v>
                </c:pt>
                <c:pt idx="174">
                  <c:v>155.93755649013357</c:v>
                </c:pt>
                <c:pt idx="175">
                  <c:v>156.01487824140418</c:v>
                </c:pt>
                <c:pt idx="176">
                  <c:v>156.09179992153639</c:v>
                </c:pt>
                <c:pt idx="177">
                  <c:v>156.16832584337612</c:v>
                </c:pt>
                <c:pt idx="178">
                  <c:v>156.24446024936881</c:v>
                </c:pt>
                <c:pt idx="179">
                  <c:v>156.32020731309387</c:v>
                </c:pt>
                <c:pt idx="180">
                  <c:v>156.39557114075859</c:v>
                </c:pt>
                <c:pt idx="181">
                  <c:v>156.47055577265056</c:v>
                </c:pt>
                <c:pt idx="182">
                  <c:v>156.54516518455236</c:v>
                </c:pt>
                <c:pt idx="183">
                  <c:v>156.61940328911592</c:v>
                </c:pt>
                <c:pt idx="184">
                  <c:v>156.6932739372034</c:v>
                </c:pt>
                <c:pt idx="185">
                  <c:v>156.76678091918922</c:v>
                </c:pt>
                <c:pt idx="186">
                  <c:v>156.8399279662311</c:v>
                </c:pt>
                <c:pt idx="187">
                  <c:v>156.91271875150503</c:v>
                </c:pt>
                <c:pt idx="188">
                  <c:v>156.98515689140996</c:v>
                </c:pt>
                <c:pt idx="189">
                  <c:v>157.05724594673976</c:v>
                </c:pt>
                <c:pt idx="190">
                  <c:v>157.12898942382628</c:v>
                </c:pt>
                <c:pt idx="191">
                  <c:v>157.20039077565212</c:v>
                </c:pt>
                <c:pt idx="192">
                  <c:v>157.27145340293521</c:v>
                </c:pt>
                <c:pt idx="193">
                  <c:v>157.3421806551867</c:v>
                </c:pt>
                <c:pt idx="194">
                  <c:v>157.41257583174036</c:v>
                </c:pt>
                <c:pt idx="195">
                  <c:v>157.48264218275798</c:v>
                </c:pt>
                <c:pt idx="196">
                  <c:v>157.55238291020808</c:v>
                </c:pt>
                <c:pt idx="197">
                  <c:v>157.62180116882175</c:v>
                </c:pt>
                <c:pt idx="198">
                  <c:v>157.69090006702342</c:v>
                </c:pt>
                <c:pt idx="199">
                  <c:v>157.75968266783943</c:v>
                </c:pt>
                <c:pt idx="200">
                  <c:v>157.82815198978452</c:v>
                </c:pt>
                <c:pt idx="201">
                  <c:v>157.89631100772627</c:v>
                </c:pt>
                <c:pt idx="202">
                  <c:v>157.96416265372844</c:v>
                </c:pt>
                <c:pt idx="203">
                  <c:v>158.03170981787486</c:v>
                </c:pt>
                <c:pt idx="204">
                  <c:v>158.09895534907187</c:v>
                </c:pt>
                <c:pt idx="205">
                  <c:v>158.16590205583378</c:v>
                </c:pt>
                <c:pt idx="206">
                  <c:v>158.23255270704749</c:v>
                </c:pt>
                <c:pt idx="207">
                  <c:v>158.29891003271985</c:v>
                </c:pt>
                <c:pt idx="208">
                  <c:v>158.3649767247087</c:v>
                </c:pt>
                <c:pt idx="209">
                  <c:v>158.43075543743433</c:v>
                </c:pt>
                <c:pt idx="210">
                  <c:v>158.496248788576</c:v>
                </c:pt>
                <c:pt idx="211">
                  <c:v>158.56145935975181</c:v>
                </c:pt>
                <c:pt idx="212">
                  <c:v>158.62638969718333</c:v>
                </c:pt>
                <c:pt idx="213">
                  <c:v>158.6910423123432</c:v>
                </c:pt>
                <c:pt idx="214">
                  <c:v>158.75541968259105</c:v>
                </c:pt>
                <c:pt idx="215">
                  <c:v>158.81952425179114</c:v>
                </c:pt>
                <c:pt idx="216">
                  <c:v>158.88335843091937</c:v>
                </c:pt>
                <c:pt idx="217">
                  <c:v>158.94692459865428</c:v>
                </c:pt>
                <c:pt idx="218">
                  <c:v>159.01022510195548</c:v>
                </c:pt>
                <c:pt idx="219">
                  <c:v>159.07326225663033</c:v>
                </c:pt>
                <c:pt idx="220">
                  <c:v>159.13603834788501</c:v>
                </c:pt>
                <c:pt idx="221">
                  <c:v>159.19855563086693</c:v>
                </c:pt>
                <c:pt idx="222">
                  <c:v>159.26081633119273</c:v>
                </c:pt>
                <c:pt idx="223">
                  <c:v>159.32282264546549</c:v>
                </c:pt>
                <c:pt idx="224">
                  <c:v>159.38457674178039</c:v>
                </c:pt>
                <c:pt idx="225">
                  <c:v>159.44608076021993</c:v>
                </c:pt>
                <c:pt idx="226">
                  <c:v>159.50733681333705</c:v>
                </c:pt>
                <c:pt idx="227">
                  <c:v>159.56834698663036</c:v>
                </c:pt>
                <c:pt idx="228">
                  <c:v>159.62911333900581</c:v>
                </c:pt>
                <c:pt idx="229">
                  <c:v>159.68963790323102</c:v>
                </c:pt>
                <c:pt idx="230">
                  <c:v>159.74992268637914</c:v>
                </c:pt>
                <c:pt idx="231">
                  <c:v>159.809969670263</c:v>
                </c:pt>
                <c:pt idx="232">
                  <c:v>159.86978081186066</c:v>
                </c:pt>
                <c:pt idx="233">
                  <c:v>159.92935804373087</c:v>
                </c:pt>
                <c:pt idx="234">
                  <c:v>159.98870327442165</c:v>
                </c:pt>
                <c:pt idx="235">
                  <c:v>160.04781838886905</c:v>
                </c:pt>
                <c:pt idx="236">
                  <c:v>160.10670524878728</c:v>
                </c:pt>
                <c:pt idx="237">
                  <c:v>160.16536569305174</c:v>
                </c:pt>
                <c:pt idx="238">
                  <c:v>160.22380153807427</c:v>
                </c:pt>
                <c:pt idx="239">
                  <c:v>160.28201457816951</c:v>
                </c:pt>
                <c:pt idx="240">
                  <c:v>160.34000658591521</c:v>
                </c:pt>
                <c:pt idx="241">
                  <c:v>160.3977793125035</c:v>
                </c:pt>
                <c:pt idx="242">
                  <c:v>160.45533448808726</c:v>
                </c:pt>
                <c:pt idx="243">
                  <c:v>160.51267382211722</c:v>
                </c:pt>
                <c:pt idx="244">
                  <c:v>160.56979900367415</c:v>
                </c:pt>
                <c:pt idx="245">
                  <c:v>160.62671170179263</c:v>
                </c:pt>
                <c:pt idx="246">
                  <c:v>160.68341356578065</c:v>
                </c:pt>
                <c:pt idx="247">
                  <c:v>160.73990622553046</c:v>
                </c:pt>
                <c:pt idx="248">
                  <c:v>160.79619129182461</c:v>
                </c:pt>
                <c:pt idx="249">
                  <c:v>160.85227035663604</c:v>
                </c:pt>
                <c:pt idx="250">
                  <c:v>160.90814499342147</c:v>
                </c:pt>
                <c:pt idx="251">
                  <c:v>160.96381675741003</c:v>
                </c:pt>
                <c:pt idx="252">
                  <c:v>161.0192871858855</c:v>
                </c:pt>
                <c:pt idx="253">
                  <c:v>161.07455779846336</c:v>
                </c:pt>
                <c:pt idx="254">
                  <c:v>161.12963009736265</c:v>
                </c:pt>
                <c:pt idx="255">
                  <c:v>161.18450556767198</c:v>
                </c:pt>
                <c:pt idx="256">
                  <c:v>161.23918567761169</c:v>
                </c:pt>
                <c:pt idx="257">
                  <c:v>161.2936718787897</c:v>
                </c:pt>
                <c:pt idx="258">
                  <c:v>161.3479656064531</c:v>
                </c:pt>
                <c:pt idx="259">
                  <c:v>161.40206827973461</c:v>
                </c:pt>
                <c:pt idx="260">
                  <c:v>161.45598130189543</c:v>
                </c:pt>
                <c:pt idx="261">
                  <c:v>161.50970606056245</c:v>
                </c:pt>
                <c:pt idx="262">
                  <c:v>161.56324392796051</c:v>
                </c:pt>
                <c:pt idx="263">
                  <c:v>161.61659626114277</c:v>
                </c:pt>
                <c:pt idx="264">
                  <c:v>161.66976440221362</c:v>
                </c:pt>
                <c:pt idx="265">
                  <c:v>161.72274967854997</c:v>
                </c:pt>
                <c:pt idx="266">
                  <c:v>161.77555340301737</c:v>
                </c:pt>
                <c:pt idx="267">
                  <c:v>161.82817687418225</c:v>
                </c:pt>
                <c:pt idx="268">
                  <c:v>161.88062137652017</c:v>
                </c:pt>
                <c:pt idx="269">
                  <c:v>161.93288818062052</c:v>
                </c:pt>
                <c:pt idx="270">
                  <c:v>161.98497854338802</c:v>
                </c:pt>
                <c:pt idx="271">
                  <c:v>162.03689370823912</c:v>
                </c:pt>
                <c:pt idx="272">
                  <c:v>162.08863490529558</c:v>
                </c:pt>
                <c:pt idx="273">
                  <c:v>162.14020335157636</c:v>
                </c:pt>
                <c:pt idx="274">
                  <c:v>162.19160025118236</c:v>
                </c:pt>
                <c:pt idx="275">
                  <c:v>162.24282679548094</c:v>
                </c:pt>
                <c:pt idx="276">
                  <c:v>162.29388416328649</c:v>
                </c:pt>
                <c:pt idx="277">
                  <c:v>162.34477352103684</c:v>
                </c:pt>
                <c:pt idx="278">
                  <c:v>162.39549602296711</c:v>
                </c:pt>
                <c:pt idx="279">
                  <c:v>162.44605281128122</c:v>
                </c:pt>
                <c:pt idx="280">
                  <c:v>162.49644501631923</c:v>
                </c:pt>
                <c:pt idx="281">
                  <c:v>162.54667375672221</c:v>
                </c:pt>
                <c:pt idx="282">
                  <c:v>162.59674013959489</c:v>
                </c:pt>
                <c:pt idx="283">
                  <c:v>162.64664526066451</c:v>
                </c:pt>
                <c:pt idx="284">
                  <c:v>162.69639020443722</c:v>
                </c:pt>
                <c:pt idx="285">
                  <c:v>162.74597604435209</c:v>
                </c:pt>
                <c:pt idx="286">
                  <c:v>162.79540384293207</c:v>
                </c:pt>
                <c:pt idx="287">
                  <c:v>162.84467465193322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18-479E-A1BB-7B129A024078}"/>
            </c:ext>
          </c:extLst>
        </c:ser>
        <c:ser>
          <c:idx val="1"/>
          <c:order val="1"/>
          <c:tx>
            <c:strRef>
              <c:f>'BV Bouclage Est'!$L$406</c:f>
              <c:strCache>
                <c:ptCount val="1"/>
                <c:pt idx="0">
                  <c:v>Vs [m3]</c:v>
                </c:pt>
              </c:strCache>
            </c:strRef>
          </c:tx>
          <c:marker>
            <c:symbol val="none"/>
          </c:marker>
          <c:xVal>
            <c:numRef>
              <c:f>'BV Bouclage Est'!$B$408:$B$695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Bouclage Est'!$L$408:$L$695</c:f>
              <c:numCache>
                <c:formatCode>#,##0.00</c:formatCode>
                <c:ptCount val="288"/>
                <c:pt idx="0">
                  <c:v>0.38131199999999993</c:v>
                </c:pt>
                <c:pt idx="1">
                  <c:v>0.63551999999999997</c:v>
                </c:pt>
                <c:pt idx="2">
                  <c:v>0.95328000000000002</c:v>
                </c:pt>
                <c:pt idx="3">
                  <c:v>1.2710399999999999</c:v>
                </c:pt>
                <c:pt idx="4">
                  <c:v>1.5888</c:v>
                </c:pt>
                <c:pt idx="5">
                  <c:v>1.90656</c:v>
                </c:pt>
                <c:pt idx="6">
                  <c:v>2.2243199999999996</c:v>
                </c:pt>
                <c:pt idx="7">
                  <c:v>2.5420799999999999</c:v>
                </c:pt>
                <c:pt idx="8">
                  <c:v>2.8598399999999997</c:v>
                </c:pt>
                <c:pt idx="9">
                  <c:v>3.1776</c:v>
                </c:pt>
                <c:pt idx="10">
                  <c:v>3.4953599999999998</c:v>
                </c:pt>
                <c:pt idx="11">
                  <c:v>3.8131200000000001</c:v>
                </c:pt>
                <c:pt idx="12">
                  <c:v>4.1308800000000003</c:v>
                </c:pt>
                <c:pt idx="13">
                  <c:v>4.4486399999999993</c:v>
                </c:pt>
                <c:pt idx="14">
                  <c:v>4.7664</c:v>
                </c:pt>
                <c:pt idx="15">
                  <c:v>5.0841599999999998</c:v>
                </c:pt>
                <c:pt idx="16">
                  <c:v>5.4019199999999987</c:v>
                </c:pt>
                <c:pt idx="17">
                  <c:v>5.7196799999999994</c:v>
                </c:pt>
                <c:pt idx="18">
                  <c:v>6.0374399999999993</c:v>
                </c:pt>
                <c:pt idx="19">
                  <c:v>6.3552</c:v>
                </c:pt>
                <c:pt idx="20">
                  <c:v>6.6729599999999989</c:v>
                </c:pt>
                <c:pt idx="21">
                  <c:v>6.9907199999999996</c:v>
                </c:pt>
                <c:pt idx="22">
                  <c:v>7.3084799999999994</c:v>
                </c:pt>
                <c:pt idx="23">
                  <c:v>7.6262400000000001</c:v>
                </c:pt>
                <c:pt idx="24">
                  <c:v>7.9439999999999991</c:v>
                </c:pt>
                <c:pt idx="25">
                  <c:v>8.2617600000000007</c:v>
                </c:pt>
                <c:pt idx="26">
                  <c:v>8.5795199999999987</c:v>
                </c:pt>
                <c:pt idx="27">
                  <c:v>8.8972799999999985</c:v>
                </c:pt>
                <c:pt idx="28">
                  <c:v>9.2150399999999983</c:v>
                </c:pt>
                <c:pt idx="29">
                  <c:v>9.5327999999999999</c:v>
                </c:pt>
                <c:pt idx="30">
                  <c:v>9.8505599999999998</c:v>
                </c:pt>
                <c:pt idx="31">
                  <c:v>10.16832</c:v>
                </c:pt>
                <c:pt idx="32">
                  <c:v>10.486079999999999</c:v>
                </c:pt>
                <c:pt idx="33">
                  <c:v>10.803839999999997</c:v>
                </c:pt>
                <c:pt idx="34">
                  <c:v>11.121599999999999</c:v>
                </c:pt>
                <c:pt idx="35">
                  <c:v>11.439359999999999</c:v>
                </c:pt>
                <c:pt idx="36">
                  <c:v>11.757119999999999</c:v>
                </c:pt>
                <c:pt idx="37">
                  <c:v>12.074879999999999</c:v>
                </c:pt>
                <c:pt idx="38">
                  <c:v>12.39264</c:v>
                </c:pt>
                <c:pt idx="39">
                  <c:v>12.7104</c:v>
                </c:pt>
                <c:pt idx="40">
                  <c:v>13.02816</c:v>
                </c:pt>
                <c:pt idx="41">
                  <c:v>13.345919999999998</c:v>
                </c:pt>
                <c:pt idx="42">
                  <c:v>13.663679999999998</c:v>
                </c:pt>
                <c:pt idx="43">
                  <c:v>13.981439999999999</c:v>
                </c:pt>
                <c:pt idx="44">
                  <c:v>14.299199999999999</c:v>
                </c:pt>
                <c:pt idx="45">
                  <c:v>14.616959999999999</c:v>
                </c:pt>
                <c:pt idx="46">
                  <c:v>14.934719999999999</c:v>
                </c:pt>
                <c:pt idx="47">
                  <c:v>15.25248</c:v>
                </c:pt>
                <c:pt idx="48">
                  <c:v>15.570239999999998</c:v>
                </c:pt>
                <c:pt idx="49">
                  <c:v>15.887999999999998</c:v>
                </c:pt>
                <c:pt idx="50">
                  <c:v>16.205759999999998</c:v>
                </c:pt>
                <c:pt idx="51">
                  <c:v>16.523520000000001</c:v>
                </c:pt>
                <c:pt idx="52">
                  <c:v>16.841279999999998</c:v>
                </c:pt>
                <c:pt idx="53">
                  <c:v>17.159039999999997</c:v>
                </c:pt>
                <c:pt idx="54">
                  <c:v>17.476800000000001</c:v>
                </c:pt>
                <c:pt idx="55">
                  <c:v>17.794559999999997</c:v>
                </c:pt>
                <c:pt idx="56">
                  <c:v>18.11232</c:v>
                </c:pt>
                <c:pt idx="57">
                  <c:v>18.430079999999997</c:v>
                </c:pt>
                <c:pt idx="58">
                  <c:v>18.74784</c:v>
                </c:pt>
                <c:pt idx="59">
                  <c:v>19.0656</c:v>
                </c:pt>
                <c:pt idx="60">
                  <c:v>19.383359999999996</c:v>
                </c:pt>
                <c:pt idx="61">
                  <c:v>19.70112</c:v>
                </c:pt>
                <c:pt idx="62">
                  <c:v>20.018879999999996</c:v>
                </c:pt>
                <c:pt idx="63">
                  <c:v>20.336639999999999</c:v>
                </c:pt>
                <c:pt idx="64">
                  <c:v>20.654399999999999</c:v>
                </c:pt>
                <c:pt idx="65">
                  <c:v>20.972159999999999</c:v>
                </c:pt>
                <c:pt idx="66">
                  <c:v>21.289919999999999</c:v>
                </c:pt>
                <c:pt idx="67">
                  <c:v>21.607679999999995</c:v>
                </c:pt>
                <c:pt idx="68">
                  <c:v>21.925439999999998</c:v>
                </c:pt>
                <c:pt idx="69">
                  <c:v>22.243199999999998</c:v>
                </c:pt>
                <c:pt idx="70">
                  <c:v>22.560959999999998</c:v>
                </c:pt>
                <c:pt idx="71">
                  <c:v>22.878719999999998</c:v>
                </c:pt>
                <c:pt idx="72">
                  <c:v>23.196480000000001</c:v>
                </c:pt>
                <c:pt idx="73">
                  <c:v>23.514239999999997</c:v>
                </c:pt>
                <c:pt idx="74">
                  <c:v>23.832000000000001</c:v>
                </c:pt>
                <c:pt idx="75">
                  <c:v>24.149759999999997</c:v>
                </c:pt>
                <c:pt idx="76">
                  <c:v>24.467519999999997</c:v>
                </c:pt>
                <c:pt idx="77">
                  <c:v>24.78528</c:v>
                </c:pt>
                <c:pt idx="78">
                  <c:v>25.103039999999996</c:v>
                </c:pt>
                <c:pt idx="79">
                  <c:v>25.4208</c:v>
                </c:pt>
                <c:pt idx="80">
                  <c:v>25.738559999999996</c:v>
                </c:pt>
                <c:pt idx="81">
                  <c:v>26.056319999999999</c:v>
                </c:pt>
                <c:pt idx="82">
                  <c:v>26.374079999999999</c:v>
                </c:pt>
                <c:pt idx="83">
                  <c:v>26.691839999999996</c:v>
                </c:pt>
                <c:pt idx="84">
                  <c:v>27.009599999999999</c:v>
                </c:pt>
                <c:pt idx="85">
                  <c:v>27.327359999999995</c:v>
                </c:pt>
                <c:pt idx="86">
                  <c:v>27.645119999999999</c:v>
                </c:pt>
                <c:pt idx="87">
                  <c:v>27.962879999999998</c:v>
                </c:pt>
                <c:pt idx="88">
                  <c:v>28.280639999999998</c:v>
                </c:pt>
                <c:pt idx="89">
                  <c:v>28.598399999999998</c:v>
                </c:pt>
                <c:pt idx="90">
                  <c:v>28.916159999999998</c:v>
                </c:pt>
                <c:pt idx="91">
                  <c:v>29.233919999999998</c:v>
                </c:pt>
                <c:pt idx="92">
                  <c:v>29.551679999999998</c:v>
                </c:pt>
                <c:pt idx="93">
                  <c:v>29.869439999999997</c:v>
                </c:pt>
                <c:pt idx="94">
                  <c:v>30.187199999999997</c:v>
                </c:pt>
                <c:pt idx="95">
                  <c:v>30.504960000000001</c:v>
                </c:pt>
                <c:pt idx="96">
                  <c:v>30.822719999999997</c:v>
                </c:pt>
                <c:pt idx="97">
                  <c:v>31.140479999999997</c:v>
                </c:pt>
                <c:pt idx="98">
                  <c:v>31.458239999999996</c:v>
                </c:pt>
                <c:pt idx="99">
                  <c:v>31.775999999999996</c:v>
                </c:pt>
                <c:pt idx="100">
                  <c:v>32.093759999999996</c:v>
                </c:pt>
                <c:pt idx="101">
                  <c:v>32.411519999999996</c:v>
                </c:pt>
                <c:pt idx="102">
                  <c:v>32.729279999999996</c:v>
                </c:pt>
                <c:pt idx="103">
                  <c:v>33.047040000000003</c:v>
                </c:pt>
                <c:pt idx="104">
                  <c:v>33.364799999999995</c:v>
                </c:pt>
                <c:pt idx="105">
                  <c:v>33.682559999999995</c:v>
                </c:pt>
                <c:pt idx="106">
                  <c:v>34.000320000000002</c:v>
                </c:pt>
                <c:pt idx="107">
                  <c:v>34.318079999999995</c:v>
                </c:pt>
                <c:pt idx="108">
                  <c:v>34.635839999999995</c:v>
                </c:pt>
                <c:pt idx="109">
                  <c:v>34.953600000000002</c:v>
                </c:pt>
                <c:pt idx="110">
                  <c:v>35.271360000000001</c:v>
                </c:pt>
                <c:pt idx="111">
                  <c:v>35.589119999999994</c:v>
                </c:pt>
                <c:pt idx="112">
                  <c:v>35.906879999999994</c:v>
                </c:pt>
                <c:pt idx="113">
                  <c:v>36.224640000000001</c:v>
                </c:pt>
                <c:pt idx="114">
                  <c:v>36.542399999999994</c:v>
                </c:pt>
                <c:pt idx="115">
                  <c:v>36.860159999999993</c:v>
                </c:pt>
                <c:pt idx="116">
                  <c:v>37.17792</c:v>
                </c:pt>
                <c:pt idx="117">
                  <c:v>37.49568</c:v>
                </c:pt>
                <c:pt idx="118">
                  <c:v>37.813439999999993</c:v>
                </c:pt>
                <c:pt idx="119">
                  <c:v>38.1312</c:v>
                </c:pt>
                <c:pt idx="120">
                  <c:v>38.44896</c:v>
                </c:pt>
                <c:pt idx="121">
                  <c:v>38.766719999999992</c:v>
                </c:pt>
                <c:pt idx="122">
                  <c:v>39.084479999999999</c:v>
                </c:pt>
                <c:pt idx="123">
                  <c:v>39.402239999999999</c:v>
                </c:pt>
                <c:pt idx="124">
                  <c:v>39.72</c:v>
                </c:pt>
                <c:pt idx="125">
                  <c:v>40.037759999999992</c:v>
                </c:pt>
                <c:pt idx="126">
                  <c:v>40.355519999999999</c:v>
                </c:pt>
                <c:pt idx="127">
                  <c:v>40.673279999999998</c:v>
                </c:pt>
                <c:pt idx="128">
                  <c:v>40.991039999999991</c:v>
                </c:pt>
                <c:pt idx="129">
                  <c:v>41.308799999999998</c:v>
                </c:pt>
                <c:pt idx="130">
                  <c:v>41.626559999999998</c:v>
                </c:pt>
                <c:pt idx="131">
                  <c:v>41.944319999999998</c:v>
                </c:pt>
                <c:pt idx="132">
                  <c:v>42.262079999999997</c:v>
                </c:pt>
                <c:pt idx="133">
                  <c:v>42.579839999999997</c:v>
                </c:pt>
                <c:pt idx="134">
                  <c:v>42.897599999999997</c:v>
                </c:pt>
                <c:pt idx="135">
                  <c:v>43.21535999999999</c:v>
                </c:pt>
                <c:pt idx="136">
                  <c:v>43.533119999999997</c:v>
                </c:pt>
                <c:pt idx="137">
                  <c:v>43.850879999999997</c:v>
                </c:pt>
                <c:pt idx="138">
                  <c:v>44.168639999999996</c:v>
                </c:pt>
                <c:pt idx="139">
                  <c:v>44.486399999999996</c:v>
                </c:pt>
                <c:pt idx="140">
                  <c:v>44.804159999999996</c:v>
                </c:pt>
                <c:pt idx="141">
                  <c:v>45.121919999999996</c:v>
                </c:pt>
                <c:pt idx="142">
                  <c:v>45.439679999999996</c:v>
                </c:pt>
                <c:pt idx="143">
                  <c:v>45.757439999999995</c:v>
                </c:pt>
                <c:pt idx="144">
                  <c:v>46.075199999999995</c:v>
                </c:pt>
                <c:pt idx="145">
                  <c:v>46.392960000000002</c:v>
                </c:pt>
                <c:pt idx="146">
                  <c:v>46.710719999999995</c:v>
                </c:pt>
                <c:pt idx="147">
                  <c:v>47.028479999999995</c:v>
                </c:pt>
                <c:pt idx="148">
                  <c:v>47.346239999999995</c:v>
                </c:pt>
                <c:pt idx="149">
                  <c:v>47.664000000000001</c:v>
                </c:pt>
                <c:pt idx="150">
                  <c:v>47.981759999999994</c:v>
                </c:pt>
                <c:pt idx="151">
                  <c:v>48.299519999999994</c:v>
                </c:pt>
                <c:pt idx="152">
                  <c:v>48.617280000000001</c:v>
                </c:pt>
                <c:pt idx="153">
                  <c:v>48.935039999999994</c:v>
                </c:pt>
                <c:pt idx="154">
                  <c:v>49.252799999999993</c:v>
                </c:pt>
                <c:pt idx="155">
                  <c:v>49.57056</c:v>
                </c:pt>
                <c:pt idx="156">
                  <c:v>49.88832</c:v>
                </c:pt>
                <c:pt idx="157">
                  <c:v>50.206079999999993</c:v>
                </c:pt>
                <c:pt idx="158">
                  <c:v>50.52384</c:v>
                </c:pt>
                <c:pt idx="159">
                  <c:v>50.8416</c:v>
                </c:pt>
                <c:pt idx="160">
                  <c:v>51.159359999999992</c:v>
                </c:pt>
                <c:pt idx="161">
                  <c:v>51.477119999999992</c:v>
                </c:pt>
                <c:pt idx="162">
                  <c:v>51.794879999999999</c:v>
                </c:pt>
                <c:pt idx="163">
                  <c:v>52.112639999999999</c:v>
                </c:pt>
                <c:pt idx="164">
                  <c:v>52.430399999999992</c:v>
                </c:pt>
                <c:pt idx="165">
                  <c:v>52.748159999999999</c:v>
                </c:pt>
                <c:pt idx="166">
                  <c:v>53.065919999999998</c:v>
                </c:pt>
                <c:pt idx="167">
                  <c:v>53.383679999999991</c:v>
                </c:pt>
                <c:pt idx="168">
                  <c:v>53.701439999999998</c:v>
                </c:pt>
                <c:pt idx="169">
                  <c:v>54.019199999999998</c:v>
                </c:pt>
                <c:pt idx="170">
                  <c:v>54.336959999999998</c:v>
                </c:pt>
                <c:pt idx="171">
                  <c:v>54.65471999999999</c:v>
                </c:pt>
                <c:pt idx="172">
                  <c:v>54.972479999999997</c:v>
                </c:pt>
                <c:pt idx="173">
                  <c:v>55.290239999999997</c:v>
                </c:pt>
                <c:pt idx="174">
                  <c:v>55.60799999999999</c:v>
                </c:pt>
                <c:pt idx="175">
                  <c:v>55.925759999999997</c:v>
                </c:pt>
                <c:pt idx="176">
                  <c:v>56.243519999999997</c:v>
                </c:pt>
                <c:pt idx="177">
                  <c:v>56.561279999999996</c:v>
                </c:pt>
                <c:pt idx="178">
                  <c:v>56.879039999999996</c:v>
                </c:pt>
                <c:pt idx="179">
                  <c:v>57.196799999999996</c:v>
                </c:pt>
                <c:pt idx="180">
                  <c:v>57.514559999999996</c:v>
                </c:pt>
                <c:pt idx="181">
                  <c:v>57.832319999999996</c:v>
                </c:pt>
                <c:pt idx="182">
                  <c:v>58.150079999999996</c:v>
                </c:pt>
                <c:pt idx="183">
                  <c:v>58.467839999999995</c:v>
                </c:pt>
                <c:pt idx="184">
                  <c:v>58.785599999999995</c:v>
                </c:pt>
                <c:pt idx="185">
                  <c:v>59.103359999999995</c:v>
                </c:pt>
                <c:pt idx="186">
                  <c:v>59.421119999999995</c:v>
                </c:pt>
                <c:pt idx="187">
                  <c:v>59.738879999999995</c:v>
                </c:pt>
                <c:pt idx="188">
                  <c:v>60.056639999999994</c:v>
                </c:pt>
                <c:pt idx="189">
                  <c:v>60.374399999999994</c:v>
                </c:pt>
                <c:pt idx="190">
                  <c:v>60.692159999999994</c:v>
                </c:pt>
                <c:pt idx="191">
                  <c:v>61.009920000000001</c:v>
                </c:pt>
                <c:pt idx="192">
                  <c:v>61.327679999999994</c:v>
                </c:pt>
                <c:pt idx="193">
                  <c:v>61.645439999999994</c:v>
                </c:pt>
                <c:pt idx="194">
                  <c:v>61.963200000000001</c:v>
                </c:pt>
                <c:pt idx="195">
                  <c:v>62.280959999999993</c:v>
                </c:pt>
                <c:pt idx="196">
                  <c:v>62.598719999999993</c:v>
                </c:pt>
                <c:pt idx="197">
                  <c:v>62.916479999999993</c:v>
                </c:pt>
                <c:pt idx="198">
                  <c:v>63.23424</c:v>
                </c:pt>
                <c:pt idx="199">
                  <c:v>63.551999999999992</c:v>
                </c:pt>
                <c:pt idx="200">
                  <c:v>63.869759999999992</c:v>
                </c:pt>
                <c:pt idx="201">
                  <c:v>64.187519999999992</c:v>
                </c:pt>
                <c:pt idx="202">
                  <c:v>64.505279999999985</c:v>
                </c:pt>
                <c:pt idx="203">
                  <c:v>64.823039999999992</c:v>
                </c:pt>
                <c:pt idx="204">
                  <c:v>65.140799999999999</c:v>
                </c:pt>
                <c:pt idx="205">
                  <c:v>65.458559999999991</c:v>
                </c:pt>
                <c:pt idx="206">
                  <c:v>65.776319999999998</c:v>
                </c:pt>
                <c:pt idx="207">
                  <c:v>66.094080000000005</c:v>
                </c:pt>
                <c:pt idx="208">
                  <c:v>66.411839999999998</c:v>
                </c:pt>
                <c:pt idx="209">
                  <c:v>66.729599999999991</c:v>
                </c:pt>
                <c:pt idx="210">
                  <c:v>67.047359999999998</c:v>
                </c:pt>
                <c:pt idx="211">
                  <c:v>67.36511999999999</c:v>
                </c:pt>
                <c:pt idx="212">
                  <c:v>67.682879999999983</c:v>
                </c:pt>
                <c:pt idx="213">
                  <c:v>68.000640000000004</c:v>
                </c:pt>
                <c:pt idx="214">
                  <c:v>68.318399999999997</c:v>
                </c:pt>
                <c:pt idx="215">
                  <c:v>68.63615999999999</c:v>
                </c:pt>
                <c:pt idx="216">
                  <c:v>68.953919999999997</c:v>
                </c:pt>
                <c:pt idx="217">
                  <c:v>69.271679999999989</c:v>
                </c:pt>
                <c:pt idx="218">
                  <c:v>69.589439999999982</c:v>
                </c:pt>
                <c:pt idx="219">
                  <c:v>69.907200000000003</c:v>
                </c:pt>
                <c:pt idx="220">
                  <c:v>70.224959999999996</c:v>
                </c:pt>
                <c:pt idx="221">
                  <c:v>70.542720000000003</c:v>
                </c:pt>
                <c:pt idx="222">
                  <c:v>70.860479999999995</c:v>
                </c:pt>
                <c:pt idx="223">
                  <c:v>71.178239999999988</c:v>
                </c:pt>
                <c:pt idx="224">
                  <c:v>71.495999999999995</c:v>
                </c:pt>
                <c:pt idx="225">
                  <c:v>71.813759999999988</c:v>
                </c:pt>
                <c:pt idx="226">
                  <c:v>72.131519999999995</c:v>
                </c:pt>
                <c:pt idx="227">
                  <c:v>72.449280000000002</c:v>
                </c:pt>
                <c:pt idx="228">
                  <c:v>72.767039999999994</c:v>
                </c:pt>
                <c:pt idx="229">
                  <c:v>73.084799999999987</c:v>
                </c:pt>
                <c:pt idx="230">
                  <c:v>73.402559999999994</c:v>
                </c:pt>
                <c:pt idx="231">
                  <c:v>73.720319999999987</c:v>
                </c:pt>
                <c:pt idx="232">
                  <c:v>74.038079999999994</c:v>
                </c:pt>
                <c:pt idx="233">
                  <c:v>74.355840000000001</c:v>
                </c:pt>
                <c:pt idx="234">
                  <c:v>74.673599999999993</c:v>
                </c:pt>
                <c:pt idx="235">
                  <c:v>74.99136</c:v>
                </c:pt>
                <c:pt idx="236">
                  <c:v>75.309119999999993</c:v>
                </c:pt>
                <c:pt idx="237">
                  <c:v>75.626879999999986</c:v>
                </c:pt>
                <c:pt idx="238">
                  <c:v>75.944639999999993</c:v>
                </c:pt>
                <c:pt idx="239">
                  <c:v>76.2624</c:v>
                </c:pt>
                <c:pt idx="240">
                  <c:v>76.580159999999992</c:v>
                </c:pt>
                <c:pt idx="241">
                  <c:v>76.897919999999999</c:v>
                </c:pt>
                <c:pt idx="242">
                  <c:v>77.215679999999992</c:v>
                </c:pt>
                <c:pt idx="243">
                  <c:v>77.533439999999985</c:v>
                </c:pt>
                <c:pt idx="244">
                  <c:v>77.851199999999992</c:v>
                </c:pt>
                <c:pt idx="245">
                  <c:v>78.168959999999998</c:v>
                </c:pt>
                <c:pt idx="246">
                  <c:v>78.486720000000005</c:v>
                </c:pt>
                <c:pt idx="247">
                  <c:v>78.804479999999998</c:v>
                </c:pt>
                <c:pt idx="248">
                  <c:v>79.122239999999991</c:v>
                </c:pt>
                <c:pt idx="249">
                  <c:v>79.44</c:v>
                </c:pt>
                <c:pt idx="250">
                  <c:v>79.75775999999999</c:v>
                </c:pt>
                <c:pt idx="251">
                  <c:v>80.075519999999983</c:v>
                </c:pt>
                <c:pt idx="252">
                  <c:v>80.393280000000004</c:v>
                </c:pt>
                <c:pt idx="253">
                  <c:v>80.711039999999997</c:v>
                </c:pt>
                <c:pt idx="254">
                  <c:v>81.02879999999999</c:v>
                </c:pt>
                <c:pt idx="255">
                  <c:v>81.346559999999997</c:v>
                </c:pt>
                <c:pt idx="256">
                  <c:v>81.664319999999989</c:v>
                </c:pt>
                <c:pt idx="257">
                  <c:v>81.982079999999982</c:v>
                </c:pt>
                <c:pt idx="258">
                  <c:v>82.299840000000003</c:v>
                </c:pt>
                <c:pt idx="259">
                  <c:v>82.617599999999996</c:v>
                </c:pt>
                <c:pt idx="260">
                  <c:v>82.935360000000003</c:v>
                </c:pt>
                <c:pt idx="261">
                  <c:v>83.253119999999996</c:v>
                </c:pt>
                <c:pt idx="262">
                  <c:v>83.570879999999988</c:v>
                </c:pt>
                <c:pt idx="263">
                  <c:v>83.888639999999995</c:v>
                </c:pt>
                <c:pt idx="264">
                  <c:v>84.206399999999988</c:v>
                </c:pt>
                <c:pt idx="265">
                  <c:v>84.524159999999995</c:v>
                </c:pt>
                <c:pt idx="266">
                  <c:v>84.841920000000002</c:v>
                </c:pt>
                <c:pt idx="267">
                  <c:v>85.159679999999994</c:v>
                </c:pt>
                <c:pt idx="268">
                  <c:v>85.477439999999987</c:v>
                </c:pt>
                <c:pt idx="269">
                  <c:v>85.795199999999994</c:v>
                </c:pt>
                <c:pt idx="270">
                  <c:v>86.112959999999987</c:v>
                </c:pt>
                <c:pt idx="271">
                  <c:v>86.43071999999998</c:v>
                </c:pt>
                <c:pt idx="272">
                  <c:v>86.748480000000001</c:v>
                </c:pt>
                <c:pt idx="273">
                  <c:v>87.066239999999993</c:v>
                </c:pt>
                <c:pt idx="274">
                  <c:v>87.384</c:v>
                </c:pt>
                <c:pt idx="275">
                  <c:v>87.701759999999993</c:v>
                </c:pt>
                <c:pt idx="276">
                  <c:v>88.019519999999986</c:v>
                </c:pt>
                <c:pt idx="277">
                  <c:v>88.337279999999993</c:v>
                </c:pt>
                <c:pt idx="278">
                  <c:v>88.65504</c:v>
                </c:pt>
                <c:pt idx="279">
                  <c:v>88.972799999999992</c:v>
                </c:pt>
                <c:pt idx="280">
                  <c:v>89.290559999999999</c:v>
                </c:pt>
                <c:pt idx="281">
                  <c:v>89.608319999999992</c:v>
                </c:pt>
                <c:pt idx="282">
                  <c:v>89.926079999999985</c:v>
                </c:pt>
                <c:pt idx="283">
                  <c:v>90.243839999999992</c:v>
                </c:pt>
                <c:pt idx="284">
                  <c:v>90.561599999999984</c:v>
                </c:pt>
                <c:pt idx="285">
                  <c:v>90.879359999999991</c:v>
                </c:pt>
                <c:pt idx="286">
                  <c:v>91.197119999999998</c:v>
                </c:pt>
                <c:pt idx="287">
                  <c:v>91.514879999999991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18-479E-A1BB-7B129A024078}"/>
            </c:ext>
          </c:extLst>
        </c:ser>
        <c:ser>
          <c:idx val="2"/>
          <c:order val="2"/>
          <c:tx>
            <c:strRef>
              <c:f>'BV Bouclage Est'!$M$406</c:f>
              <c:strCache>
                <c:ptCount val="1"/>
                <c:pt idx="0">
                  <c:v>Ve-Vs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'BV Bouclage Est'!$B$408:$B$695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Bouclage Est'!$M$408:$M$695</c:f>
              <c:numCache>
                <c:formatCode>#,##0.00</c:formatCode>
                <c:ptCount val="288"/>
                <c:pt idx="0">
                  <c:v>46.14402845719362</c:v>
                </c:pt>
                <c:pt idx="1">
                  <c:v>56.26260659031113</c:v>
                </c:pt>
                <c:pt idx="2">
                  <c:v>70.157814022565162</c:v>
                </c:pt>
                <c:pt idx="3">
                  <c:v>74.980811991797452</c:v>
                </c:pt>
                <c:pt idx="4">
                  <c:v>79.002216197648565</c:v>
                </c:pt>
                <c:pt idx="5">
                  <c:v>82.478470932687458</c:v>
                </c:pt>
                <c:pt idx="6">
                  <c:v>80.125940164864346</c:v>
                </c:pt>
                <c:pt idx="7">
                  <c:v>80.948628424896825</c:v>
                </c:pt>
                <c:pt idx="8">
                  <c:v>81.649917577734726</c:v>
                </c:pt>
                <c:pt idx="9">
                  <c:v>82.254263072495149</c:v>
                </c:pt>
                <c:pt idx="10">
                  <c:v>82.779313418488954</c:v>
                </c:pt>
                <c:pt idx="11">
                  <c:v>83.888396195956048</c:v>
                </c:pt>
                <c:pt idx="12">
                  <c:v>84.589300887657586</c:v>
                </c:pt>
                <c:pt idx="13">
                  <c:v>84.614093877455801</c:v>
                </c:pt>
                <c:pt idx="14">
                  <c:v>84.616431805617296</c:v>
                </c:pt>
                <c:pt idx="15">
                  <c:v>84.59914477826905</c:v>
                </c:pt>
                <c:pt idx="16">
                  <c:v>84.564555743845602</c:v>
                </c:pt>
                <c:pt idx="17">
                  <c:v>84.514595263304983</c:v>
                </c:pt>
                <c:pt idx="18">
                  <c:v>84.450885485884243</c:v>
                </c:pt>
                <c:pt idx="19">
                  <c:v>84.374802754134976</c:v>
                </c:pt>
                <c:pt idx="20">
                  <c:v>84.287525057441158</c:v>
                </c:pt>
                <c:pt idx="21">
                  <c:v>84.190068537290898</c:v>
                </c:pt>
                <c:pt idx="22">
                  <c:v>84.083315945952236</c:v>
                </c:pt>
                <c:pt idx="23">
                  <c:v>82.98872756445013</c:v>
                </c:pt>
                <c:pt idx="24">
                  <c:v>83.361291410029736</c:v>
                </c:pt>
                <c:pt idx="25">
                  <c:v>83.71436084885886</c:v>
                </c:pt>
                <c:pt idx="26">
                  <c:v>84.049214143115222</c:v>
                </c:pt>
                <c:pt idx="27">
                  <c:v>84.367001779654061</c:v>
                </c:pt>
                <c:pt idx="28">
                  <c:v>84.668763318414577</c:v>
                </c:pt>
                <c:pt idx="29">
                  <c:v>84.955441518861107</c:v>
                </c:pt>
                <c:pt idx="30">
                  <c:v>85.227894259670904</c:v>
                </c:pt>
                <c:pt idx="31">
                  <c:v>85.486904655998558</c:v>
                </c:pt>
                <c:pt idx="32">
                  <c:v>85.733189694318355</c:v>
                </c:pt>
                <c:pt idx="33">
                  <c:v>85.96740764012047</c:v>
                </c:pt>
                <c:pt idx="34">
                  <c:v>86.190164423603804</c:v>
                </c:pt>
                <c:pt idx="35">
                  <c:v>86.402019169368714</c:v>
                </c:pt>
                <c:pt idx="36">
                  <c:v>91.284751194016835</c:v>
                </c:pt>
                <c:pt idx="37">
                  <c:v>91.855639862392636</c:v>
                </c:pt>
                <c:pt idx="38">
                  <c:v>92.410811368823033</c:v>
                </c:pt>
                <c:pt idx="39">
                  <c:v>92.950936257509369</c:v>
                </c:pt>
                <c:pt idx="40">
                  <c:v>93.476640545512112</c:v>
                </c:pt>
                <c:pt idx="41">
                  <c:v>93.988509685657704</c:v>
                </c:pt>
                <c:pt idx="42">
                  <c:v>94.487092091423989</c:v>
                </c:pt>
                <c:pt idx="43">
                  <c:v>94.972902281217557</c:v>
                </c:pt>
                <c:pt idx="44">
                  <c:v>95.446423690800799</c:v>
                </c:pt>
                <c:pt idx="45">
                  <c:v>95.908111195444121</c:v>
                </c:pt>
                <c:pt idx="46">
                  <c:v>96.358393377385283</c:v>
                </c:pt>
                <c:pt idx="47">
                  <c:v>96.79767456915323</c:v>
                </c:pt>
                <c:pt idx="48">
                  <c:v>97.226336699094929</c:v>
                </c:pt>
                <c:pt idx="49">
                  <c:v>97.644740961873794</c:v>
                </c:pt>
                <c:pt idx="50">
                  <c:v>98.053229333688023</c:v>
                </c:pt>
                <c:pt idx="51">
                  <c:v>98.452125949388957</c:v>
                </c:pt>
                <c:pt idx="52">
                  <c:v>98.841738356484655</c:v>
                </c:pt>
                <c:pt idx="53">
                  <c:v>99.222358659137257</c:v>
                </c:pt>
                <c:pt idx="54">
                  <c:v>99.594264563653709</c:v>
                </c:pt>
                <c:pt idx="55">
                  <c:v>99.957720335577989</c:v>
                </c:pt>
                <c:pt idx="56">
                  <c:v>100.31297767729647</c:v>
                </c:pt>
                <c:pt idx="57">
                  <c:v>100.66027653403097</c:v>
                </c:pt>
                <c:pt idx="58">
                  <c:v>100.99984583518767</c:v>
                </c:pt>
                <c:pt idx="59">
                  <c:v>101.33190417725282</c:v>
                </c:pt>
                <c:pt idx="60">
                  <c:v>101.65666045373331</c:v>
                </c:pt>
                <c:pt idx="61">
                  <c:v>101.97431443704815</c:v>
                </c:pt>
                <c:pt idx="62">
                  <c:v>102.28505731674572</c:v>
                </c:pt>
                <c:pt idx="63">
                  <c:v>102.58907219796411</c:v>
                </c:pt>
                <c:pt idx="64">
                  <c:v>102.88653456364345</c:v>
                </c:pt>
                <c:pt idx="65">
                  <c:v>103.17761270364053</c:v>
                </c:pt>
                <c:pt idx="66">
                  <c:v>103.4624681135797</c:v>
                </c:pt>
                <c:pt idx="67">
                  <c:v>103.74125586599101</c:v>
                </c:pt>
                <c:pt idx="68">
                  <c:v>104.01412495604058</c:v>
                </c:pt>
                <c:pt idx="69">
                  <c:v>104.28121862393162</c:v>
                </c:pt>
                <c:pt idx="70">
                  <c:v>104.54267465586173</c:v>
                </c:pt>
                <c:pt idx="71">
                  <c:v>113.13122254402928</c:v>
                </c:pt>
                <c:pt idx="72">
                  <c:v>121.31937718782319</c:v>
                </c:pt>
                <c:pt idx="73">
                  <c:v>121.17278069509331</c:v>
                </c:pt>
                <c:pt idx="74">
                  <c:v>121.02408529632544</c:v>
                </c:pt>
                <c:pt idx="75">
                  <c:v>120.87334420622939</c:v>
                </c:pt>
                <c:pt idx="76">
                  <c:v>120.72060861190427</c:v>
                </c:pt>
                <c:pt idx="77">
                  <c:v>120.56592777527788</c:v>
                </c:pt>
                <c:pt idx="78">
                  <c:v>120.40934912913198</c:v>
                </c:pt>
                <c:pt idx="79">
                  <c:v>120.25091836718865</c:v>
                </c:pt>
                <c:pt idx="80">
                  <c:v>120.09067952869522</c:v>
                </c:pt>
                <c:pt idx="81">
                  <c:v>119.9286750779072</c:v>
                </c:pt>
                <c:pt idx="82">
                  <c:v>119.76494597883593</c:v>
                </c:pt>
                <c:pt idx="83">
                  <c:v>119.59953176559303</c:v>
                </c:pt>
                <c:pt idx="84">
                  <c:v>119.43247060864567</c:v>
                </c:pt>
                <c:pt idx="85">
                  <c:v>119.2637993772602</c:v>
                </c:pt>
                <c:pt idx="86">
                  <c:v>119.09355369839739</c:v>
                </c:pt>
                <c:pt idx="87">
                  <c:v>118.92176801230038</c:v>
                </c:pt>
                <c:pt idx="88">
                  <c:v>118.74847562499258</c:v>
                </c:pt>
                <c:pt idx="89">
                  <c:v>118.57370875789459</c:v>
                </c:pt>
                <c:pt idx="90">
                  <c:v>118.39749859474426</c:v>
                </c:pt>
                <c:pt idx="91">
                  <c:v>118.21987532599682</c:v>
                </c:pt>
                <c:pt idx="92">
                  <c:v>118.04086819086598</c:v>
                </c:pt>
                <c:pt idx="93">
                  <c:v>117.86050551715317</c:v>
                </c:pt>
                <c:pt idx="94">
                  <c:v>117.6788147590072</c:v>
                </c:pt>
                <c:pt idx="95">
                  <c:v>117.4958225327385</c:v>
                </c:pt>
                <c:pt idx="96">
                  <c:v>117.31155465081031</c:v>
                </c:pt>
                <c:pt idx="97">
                  <c:v>117.12603615411524</c:v>
                </c:pt>
                <c:pt idx="98">
                  <c:v>116.93929134264172</c:v>
                </c:pt>
                <c:pt idx="99">
                  <c:v>116.75134380462534</c:v>
                </c:pt>
                <c:pt idx="100">
                  <c:v>116.56221644427478</c:v>
                </c:pt>
                <c:pt idx="101">
                  <c:v>116.37193150815432</c:v>
                </c:pt>
                <c:pt idx="102">
                  <c:v>116.18051061030124</c:v>
                </c:pt>
                <c:pt idx="103">
                  <c:v>115.98797475615169</c:v>
                </c:pt>
                <c:pt idx="104">
                  <c:v>115.79434436533907</c:v>
                </c:pt>
                <c:pt idx="105">
                  <c:v>115.59963929343206</c:v>
                </c:pt>
                <c:pt idx="106">
                  <c:v>115.40387885266848</c:v>
                </c:pt>
                <c:pt idx="107">
                  <c:v>115.20708183174123</c:v>
                </c:pt>
                <c:pt idx="108">
                  <c:v>115.00926651468782</c:v>
                </c:pt>
                <c:pt idx="109">
                  <c:v>114.81045069893295</c:v>
                </c:pt>
                <c:pt idx="110">
                  <c:v>114.61065171252643</c:v>
                </c:pt>
                <c:pt idx="111">
                  <c:v>114.40988643062381</c:v>
                </c:pt>
                <c:pt idx="112">
                  <c:v>114.20817129124481</c:v>
                </c:pt>
                <c:pt idx="113">
                  <c:v>114.00552231035121</c:v>
                </c:pt>
                <c:pt idx="114">
                  <c:v>113.80195509627524</c:v>
                </c:pt>
                <c:pt idx="115">
                  <c:v>113.59748486353602</c:v>
                </c:pt>
                <c:pt idx="116">
                  <c:v>113.39212644607244</c:v>
                </c:pt>
                <c:pt idx="117">
                  <c:v>113.18589430992233</c:v>
                </c:pt>
                <c:pt idx="118">
                  <c:v>112.97880256537505</c:v>
                </c:pt>
                <c:pt idx="119">
                  <c:v>112.77086497862632</c:v>
                </c:pt>
                <c:pt idx="120">
                  <c:v>112.56209498295496</c:v>
                </c:pt>
                <c:pt idx="121">
                  <c:v>112.35250568945028</c:v>
                </c:pt>
                <c:pt idx="122">
                  <c:v>112.14210989730681</c:v>
                </c:pt>
                <c:pt idx="123">
                  <c:v>111.93092010370992</c:v>
                </c:pt>
                <c:pt idx="124">
                  <c:v>111.71894851333272</c:v>
                </c:pt>
                <c:pt idx="125">
                  <c:v>111.50620704745853</c:v>
                </c:pt>
                <c:pt idx="126">
                  <c:v>111.29270735275112</c:v>
                </c:pt>
                <c:pt idx="127">
                  <c:v>111.07846080968537</c:v>
                </c:pt>
                <c:pt idx="128">
                  <c:v>110.8634785406561</c:v>
                </c:pt>
                <c:pt idx="129">
                  <c:v>110.64777141777941</c:v>
                </c:pt>
                <c:pt idx="130">
                  <c:v>110.43135007039994</c:v>
                </c:pt>
                <c:pt idx="131">
                  <c:v>110.21422489231676</c:v>
                </c:pt>
                <c:pt idx="132">
                  <c:v>109.99640604874313</c:v>
                </c:pt>
                <c:pt idx="133">
                  <c:v>109.77790348300792</c:v>
                </c:pt>
                <c:pt idx="134">
                  <c:v>109.55872692301351</c:v>
                </c:pt>
                <c:pt idx="135">
                  <c:v>109.33888588745963</c:v>
                </c:pt>
                <c:pt idx="136">
                  <c:v>109.11838969184097</c:v>
                </c:pt>
                <c:pt idx="137">
                  <c:v>108.89724745423433</c:v>
                </c:pt>
                <c:pt idx="138">
                  <c:v>108.67546810087553</c:v>
                </c:pt>
                <c:pt idx="139">
                  <c:v>108.45306037154469</c:v>
                </c:pt>
                <c:pt idx="140">
                  <c:v>108.23003282475912</c:v>
                </c:pt>
                <c:pt idx="141">
                  <c:v>108.00639384278873</c:v>
                </c:pt>
                <c:pt idx="142">
                  <c:v>107.78215163649658</c:v>
                </c:pt>
                <c:pt idx="143">
                  <c:v>107.5573142500144</c:v>
                </c:pt>
                <c:pt idx="144">
                  <c:v>107.33188956525996</c:v>
                </c:pt>
                <c:pt idx="145">
                  <c:v>107.10588530629978</c:v>
                </c:pt>
                <c:pt idx="146">
                  <c:v>106.87930904356723</c:v>
                </c:pt>
                <c:pt idx="147">
                  <c:v>106.6521681979394</c:v>
                </c:pt>
                <c:pt idx="148">
                  <c:v>106.42447004467965</c:v>
                </c:pt>
                <c:pt idx="149">
                  <c:v>106.19622171724929</c:v>
                </c:pt>
                <c:pt idx="150">
                  <c:v>105.96743021099603</c:v>
                </c:pt>
                <c:pt idx="151">
                  <c:v>105.73810238672229</c:v>
                </c:pt>
                <c:pt idx="152">
                  <c:v>105.50824497413845</c:v>
                </c:pt>
                <c:pt idx="153">
                  <c:v>105.27786457520583</c:v>
                </c:pt>
                <c:pt idx="154">
                  <c:v>105.04696766737256</c:v>
                </c:pt>
                <c:pt idx="155">
                  <c:v>104.81556060670897</c:v>
                </c:pt>
                <c:pt idx="156">
                  <c:v>104.58364963094203</c:v>
                </c:pt>
                <c:pt idx="157">
                  <c:v>104.35124086239688</c:v>
                </c:pt>
                <c:pt idx="158">
                  <c:v>104.11834031084712</c:v>
                </c:pt>
                <c:pt idx="159">
                  <c:v>103.88495387627606</c:v>
                </c:pt>
                <c:pt idx="160">
                  <c:v>103.65108735155476</c:v>
                </c:pt>
                <c:pt idx="161">
                  <c:v>103.41674642503773</c:v>
                </c:pt>
                <c:pt idx="162">
                  <c:v>103.18193668308029</c:v>
                </c:pt>
                <c:pt idx="163">
                  <c:v>102.94666361248107</c:v>
                </c:pt>
                <c:pt idx="164">
                  <c:v>102.71093260284977</c:v>
                </c:pt>
                <c:pt idx="165">
                  <c:v>102.47474894890657</c:v>
                </c:pt>
                <c:pt idx="166">
                  <c:v>102.23811785271241</c:v>
                </c:pt>
                <c:pt idx="167">
                  <c:v>102.00104442583449</c:v>
                </c:pt>
                <c:pt idx="168">
                  <c:v>101.76353369144795</c:v>
                </c:pt>
                <c:pt idx="169">
                  <c:v>101.52559058637696</c:v>
                </c:pt>
                <c:pt idx="170">
                  <c:v>101.2872199630782</c:v>
                </c:pt>
                <c:pt idx="171">
                  <c:v>101.04842659156418</c:v>
                </c:pt>
                <c:pt idx="172">
                  <c:v>100.80921516127597</c:v>
                </c:pt>
                <c:pt idx="173">
                  <c:v>100.56959028289977</c:v>
                </c:pt>
                <c:pt idx="174">
                  <c:v>100.32955649013358</c:v>
                </c:pt>
                <c:pt idx="175">
                  <c:v>100.08911824140418</c:v>
                </c:pt>
                <c:pt idx="176">
                  <c:v>99.848279921536403</c:v>
                </c:pt>
                <c:pt idx="177">
                  <c:v>99.607045843376127</c:v>
                </c:pt>
                <c:pt idx="178">
                  <c:v>99.36542024936881</c:v>
                </c:pt>
                <c:pt idx="179">
                  <c:v>99.123407313093878</c:v>
                </c:pt>
                <c:pt idx="180">
                  <c:v>98.881011140758602</c:v>
                </c:pt>
                <c:pt idx="181">
                  <c:v>98.63823577265056</c:v>
                </c:pt>
                <c:pt idx="182">
                  <c:v>98.395085184552357</c:v>
                </c:pt>
                <c:pt idx="183">
                  <c:v>98.151563289115927</c:v>
                </c:pt>
                <c:pt idx="184">
                  <c:v>97.907673937203413</c:v>
                </c:pt>
                <c:pt idx="185">
                  <c:v>97.663420919189221</c:v>
                </c:pt>
                <c:pt idx="186">
                  <c:v>97.4188079662311</c:v>
                </c:pt>
                <c:pt idx="187">
                  <c:v>97.173838751505031</c:v>
                </c:pt>
                <c:pt idx="188">
                  <c:v>96.92851689140997</c:v>
                </c:pt>
                <c:pt idx="189">
                  <c:v>96.682845946739761</c:v>
                </c:pt>
                <c:pt idx="190">
                  <c:v>96.436829423826282</c:v>
                </c:pt>
                <c:pt idx="191">
                  <c:v>96.19047077565213</c:v>
                </c:pt>
                <c:pt idx="192">
                  <c:v>95.943773402935221</c:v>
                </c:pt>
                <c:pt idx="193">
                  <c:v>95.696740655186701</c:v>
                </c:pt>
                <c:pt idx="194">
                  <c:v>95.449375831740355</c:v>
                </c:pt>
                <c:pt idx="195">
                  <c:v>95.201682182757992</c:v>
                </c:pt>
                <c:pt idx="196">
                  <c:v>94.953662910208095</c:v>
                </c:pt>
                <c:pt idx="197">
                  <c:v>94.705321168821754</c:v>
                </c:pt>
                <c:pt idx="198">
                  <c:v>94.456660067023421</c:v>
                </c:pt>
                <c:pt idx="199">
                  <c:v>94.207682667839435</c:v>
                </c:pt>
                <c:pt idx="200">
                  <c:v>93.958391989784531</c:v>
                </c:pt>
                <c:pt idx="201">
                  <c:v>93.708791007726276</c:v>
                </c:pt>
                <c:pt idx="202">
                  <c:v>93.458882653728452</c:v>
                </c:pt>
                <c:pt idx="203">
                  <c:v>93.208669817874863</c:v>
                </c:pt>
                <c:pt idx="204">
                  <c:v>92.958155349071873</c:v>
                </c:pt>
                <c:pt idx="205">
                  <c:v>92.707342055833792</c:v>
                </c:pt>
                <c:pt idx="206">
                  <c:v>92.456232707047491</c:v>
                </c:pt>
                <c:pt idx="207">
                  <c:v>92.20483003271984</c:v>
                </c:pt>
                <c:pt idx="208">
                  <c:v>91.953136724708699</c:v>
                </c:pt>
                <c:pt idx="209">
                  <c:v>91.701155437434338</c:v>
                </c:pt>
                <c:pt idx="210">
                  <c:v>91.448888788575999</c:v>
                </c:pt>
                <c:pt idx="211">
                  <c:v>91.196339359751818</c:v>
                </c:pt>
                <c:pt idx="212">
                  <c:v>90.943509697183345</c:v>
                </c:pt>
                <c:pt idx="213">
                  <c:v>90.690402312343195</c:v>
                </c:pt>
                <c:pt idx="214">
                  <c:v>90.437019682591057</c:v>
                </c:pt>
                <c:pt idx="215">
                  <c:v>90.183364251791147</c:v>
                </c:pt>
                <c:pt idx="216">
                  <c:v>89.929438430919376</c:v>
                </c:pt>
                <c:pt idx="217">
                  <c:v>89.675244598654288</c:v>
                </c:pt>
                <c:pt idx="218">
                  <c:v>89.420785101955502</c:v>
                </c:pt>
                <c:pt idx="219">
                  <c:v>89.166062256630326</c:v>
                </c:pt>
                <c:pt idx="220">
                  <c:v>88.91107834788501</c:v>
                </c:pt>
                <c:pt idx="221">
                  <c:v>88.655835630866932</c:v>
                </c:pt>
                <c:pt idx="222">
                  <c:v>88.400336331192733</c:v>
                </c:pt>
                <c:pt idx="223">
                  <c:v>88.144582645465505</c:v>
                </c:pt>
                <c:pt idx="224">
                  <c:v>87.888576741780398</c:v>
                </c:pt>
                <c:pt idx="225">
                  <c:v>87.63232076021994</c:v>
                </c:pt>
                <c:pt idx="226">
                  <c:v>87.375816813337053</c:v>
                </c:pt>
                <c:pt idx="227">
                  <c:v>87.119066986630358</c:v>
                </c:pt>
                <c:pt idx="228">
                  <c:v>86.862073339005818</c:v>
                </c:pt>
                <c:pt idx="229">
                  <c:v>86.604837903231029</c:v>
                </c:pt>
                <c:pt idx="230">
                  <c:v>86.347362686379142</c:v>
                </c:pt>
                <c:pt idx="231">
                  <c:v>86.089649670263015</c:v>
                </c:pt>
                <c:pt idx="232">
                  <c:v>85.831700811860671</c:v>
                </c:pt>
                <c:pt idx="233">
                  <c:v>85.573518043730871</c:v>
                </c:pt>
                <c:pt idx="234">
                  <c:v>85.315103274421659</c:v>
                </c:pt>
                <c:pt idx="235">
                  <c:v>85.056458388869046</c:v>
                </c:pt>
                <c:pt idx="236">
                  <c:v>84.797585248787286</c:v>
                </c:pt>
                <c:pt idx="237">
                  <c:v>84.538485693051754</c:v>
                </c:pt>
                <c:pt idx="238">
                  <c:v>84.279161538074277</c:v>
                </c:pt>
                <c:pt idx="239">
                  <c:v>84.019614578169509</c:v>
                </c:pt>
                <c:pt idx="240">
                  <c:v>83.759846585915213</c:v>
                </c:pt>
                <c:pt idx="241">
                  <c:v>83.499859312503503</c:v>
                </c:pt>
                <c:pt idx="242">
                  <c:v>83.239654488087268</c:v>
                </c:pt>
                <c:pt idx="243">
                  <c:v>82.979233822117237</c:v>
                </c:pt>
                <c:pt idx="244">
                  <c:v>82.718599003674157</c:v>
                </c:pt>
                <c:pt idx="245">
                  <c:v>82.457751701792631</c:v>
                </c:pt>
                <c:pt idx="246">
                  <c:v>82.196693565780649</c:v>
                </c:pt>
                <c:pt idx="247">
                  <c:v>81.935426225530463</c:v>
                </c:pt>
                <c:pt idx="248">
                  <c:v>81.673951291824622</c:v>
                </c:pt>
                <c:pt idx="249">
                  <c:v>81.412270356636043</c:v>
                </c:pt>
                <c:pt idx="250">
                  <c:v>81.150384993421483</c:v>
                </c:pt>
                <c:pt idx="251">
                  <c:v>80.888296757410046</c:v>
                </c:pt>
                <c:pt idx="252">
                  <c:v>80.626007185885499</c:v>
                </c:pt>
                <c:pt idx="253">
                  <c:v>80.363517798463363</c:v>
                </c:pt>
                <c:pt idx="254">
                  <c:v>80.10083009736266</c:v>
                </c:pt>
                <c:pt idx="255">
                  <c:v>79.83794556767198</c:v>
                </c:pt>
                <c:pt idx="256">
                  <c:v>79.574865677611697</c:v>
                </c:pt>
                <c:pt idx="257">
                  <c:v>79.311591878789713</c:v>
                </c:pt>
                <c:pt idx="258">
                  <c:v>79.048125606453098</c:v>
                </c:pt>
                <c:pt idx="259">
                  <c:v>78.784468279734611</c:v>
                </c:pt>
                <c:pt idx="260">
                  <c:v>78.520621301895432</c:v>
                </c:pt>
                <c:pt idx="261">
                  <c:v>78.256586060562455</c:v>
                </c:pt>
                <c:pt idx="262">
                  <c:v>77.992363927960525</c:v>
                </c:pt>
                <c:pt idx="263">
                  <c:v>77.727956261142779</c:v>
                </c:pt>
                <c:pt idx="264">
                  <c:v>77.463364402213628</c:v>
                </c:pt>
                <c:pt idx="265">
                  <c:v>77.198589678549979</c:v>
                </c:pt>
                <c:pt idx="266">
                  <c:v>76.933633403017367</c:v>
                </c:pt>
                <c:pt idx="267">
                  <c:v>76.668496874182253</c:v>
                </c:pt>
                <c:pt idx="268">
                  <c:v>76.40318137652018</c:v>
                </c:pt>
                <c:pt idx="269">
                  <c:v>76.137688180620529</c:v>
                </c:pt>
                <c:pt idx="270">
                  <c:v>75.872018543388037</c:v>
                </c:pt>
                <c:pt idx="271">
                  <c:v>75.60617370823914</c:v>
                </c:pt>
                <c:pt idx="272">
                  <c:v>75.340154905295577</c:v>
                </c:pt>
                <c:pt idx="273">
                  <c:v>75.073963351576367</c:v>
                </c:pt>
                <c:pt idx="274">
                  <c:v>74.807600251182365</c:v>
                </c:pt>
                <c:pt idx="275">
                  <c:v>74.541066795480944</c:v>
                </c:pt>
                <c:pt idx="276">
                  <c:v>74.274364163286506</c:v>
                </c:pt>
                <c:pt idx="277">
                  <c:v>74.007493521036849</c:v>
                </c:pt>
                <c:pt idx="278">
                  <c:v>73.740456022967109</c:v>
                </c:pt>
                <c:pt idx="279">
                  <c:v>73.473252811281228</c:v>
                </c:pt>
                <c:pt idx="280">
                  <c:v>73.205885016319229</c:v>
                </c:pt>
                <c:pt idx="281">
                  <c:v>72.938353756722222</c:v>
                </c:pt>
                <c:pt idx="282">
                  <c:v>72.670660139594901</c:v>
                </c:pt>
                <c:pt idx="283">
                  <c:v>72.402805260664522</c:v>
                </c:pt>
                <c:pt idx="284">
                  <c:v>72.134790204437238</c:v>
                </c:pt>
                <c:pt idx="285">
                  <c:v>71.866616044352099</c:v>
                </c:pt>
                <c:pt idx="286">
                  <c:v>71.598283842932076</c:v>
                </c:pt>
                <c:pt idx="287">
                  <c:v>71.329794651933227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918-479E-A1BB-7B129A024078}"/>
            </c:ext>
          </c:extLst>
        </c:ser>
        <c:ser>
          <c:idx val="3"/>
          <c:order val="3"/>
          <c:tx>
            <c:v>Vmaxi</c:v>
          </c:tx>
          <c:spPr>
            <a:ln w="53975">
              <a:solidFill>
                <a:srgbClr val="FF0000"/>
              </a:solidFill>
            </a:ln>
          </c:spPr>
          <c:marker>
            <c:symbol val="x"/>
            <c:size val="10"/>
            <c:spPr>
              <a:solidFill>
                <a:srgbClr val="FFFF00">
                  <a:alpha val="40000"/>
                </a:srgbClr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'BV Bouclage Est'!$C$397</c:f>
              <c:numCache>
                <c:formatCode>General_)</c:formatCode>
                <c:ptCount val="1"/>
                <c:pt idx="0">
                  <c:v>365</c:v>
                </c:pt>
              </c:numCache>
            </c:numRef>
          </c:xVal>
          <c:yVal>
            <c:numRef>
              <c:f>'BV Bouclage Est'!$C$396</c:f>
              <c:numCache>
                <c:formatCode>#,##0.00</c:formatCode>
                <c:ptCount val="1"/>
                <c:pt idx="0">
                  <c:v>121.31937718782319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918-479E-A1BB-7B129A024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178432"/>
        <c:axId val="254180352"/>
      </c:scatterChart>
      <c:valAx>
        <c:axId val="254178432"/>
        <c:scaling>
          <c:orientation val="minMax"/>
        </c:scaling>
        <c:delete val="0"/>
        <c:axPos val="b"/>
        <c:majorGridlines/>
        <c:numFmt formatCode="General_)" sourceLinked="1"/>
        <c:majorTickMark val="out"/>
        <c:minorTickMark val="none"/>
        <c:tickLblPos val="nextTo"/>
        <c:crossAx val="254180352"/>
        <c:crosses val="autoZero"/>
        <c:crossBetween val="midCat"/>
      </c:valAx>
      <c:valAx>
        <c:axId val="25418035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541784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'BV Post Bassin'!$K$109</c:f>
              <c:strCache>
                <c:ptCount val="1"/>
                <c:pt idx="0">
                  <c:v>Ve [m3]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'BV Post Bassin'!$B$111:$B$398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Post Bassin'!$K$111:$K$398</c:f>
              <c:numCache>
                <c:formatCode>#,##0.00</c:formatCode>
                <c:ptCount val="288"/>
                <c:pt idx="0">
                  <c:v>18.994966343161192</c:v>
                </c:pt>
                <c:pt idx="1">
                  <c:v>23.74577956931067</c:v>
                </c:pt>
                <c:pt idx="2">
                  <c:v>29.882045745838262</c:v>
                </c:pt>
                <c:pt idx="3">
                  <c:v>32.653804886699717</c:v>
                </c:pt>
                <c:pt idx="4">
                  <c:v>35.010505954890824</c:v>
                </c:pt>
                <c:pt idx="5">
                  <c:v>37.083022603069551</c:v>
                </c:pt>
                <c:pt idx="6">
                  <c:v>36.839815942868718</c:v>
                </c:pt>
                <c:pt idx="7">
                  <c:v>37.776345150423523</c:v>
                </c:pt>
                <c:pt idx="8">
                  <c:v>38.622164741371883</c:v>
                </c:pt>
                <c:pt idx="9">
                  <c:v>39.394810905066123</c:v>
                </c:pt>
                <c:pt idx="10">
                  <c:v>40.107061598275422</c:v>
                </c:pt>
                <c:pt idx="11">
                  <c:v>40.762837316340054</c:v>
                </c:pt>
                <c:pt idx="12">
                  <c:v>41.298992390056007</c:v>
                </c:pt>
                <c:pt idx="13">
                  <c:v>41.807088970178896</c:v>
                </c:pt>
                <c:pt idx="14">
                  <c:v>42.285732733543057</c:v>
                </c:pt>
                <c:pt idx="15">
                  <c:v>42.738433506481357</c:v>
                </c:pt>
                <c:pt idx="16">
                  <c:v>43.168094110527214</c:v>
                </c:pt>
                <c:pt idx="17">
                  <c:v>43.577144247771443</c:v>
                </c:pt>
                <c:pt idx="18">
                  <c:v>43.967639169980323</c:v>
                </c:pt>
                <c:pt idx="19">
                  <c:v>44.341333736276297</c:v>
                </c:pt>
                <c:pt idx="20">
                  <c:v>44.699738906178411</c:v>
                </c:pt>
                <c:pt idx="21">
                  <c:v>45.04416546143586</c:v>
                </c:pt>
                <c:pt idx="22">
                  <c:v>45.375758285943228</c:v>
                </c:pt>
                <c:pt idx="23">
                  <c:v>45.570600537405383</c:v>
                </c:pt>
                <c:pt idx="24">
                  <c:v>45.95997358078391</c:v>
                </c:pt>
                <c:pt idx="25">
                  <c:v>46.337344140243822</c:v>
                </c:pt>
                <c:pt idx="26">
                  <c:v>46.703524206078882</c:v>
                </c:pt>
                <c:pt idx="27">
                  <c:v>47.059243147952436</c:v>
                </c:pt>
                <c:pt idx="28">
                  <c:v>47.405158739893018</c:v>
                </c:pt>
                <c:pt idx="29">
                  <c:v>47.741866388496277</c:v>
                </c:pt>
                <c:pt idx="30">
                  <c:v>48.069906906738751</c:v>
                </c:pt>
                <c:pt idx="31">
                  <c:v>48.389773101715129</c:v>
                </c:pt>
                <c:pt idx="32">
                  <c:v>48.701915388341753</c:v>
                </c:pt>
                <c:pt idx="33">
                  <c:v>49.006746597938729</c:v>
                </c:pt>
                <c:pt idx="34">
                  <c:v>49.304646117243387</c:v>
                </c:pt>
                <c:pt idx="35">
                  <c:v>49.595963467396786</c:v>
                </c:pt>
                <c:pt idx="36">
                  <c:v>50.683451689519991</c:v>
                </c:pt>
                <c:pt idx="37">
                  <c:v>51.025211765952783</c:v>
                </c:pt>
                <c:pt idx="38">
                  <c:v>51.360309296930524</c:v>
                </c:pt>
                <c:pt idx="39">
                  <c:v>51.689040120658802</c:v>
                </c:pt>
                <c:pt idx="40">
                  <c:v>52.011679934522547</c:v>
                </c:pt>
                <c:pt idx="41">
                  <c:v>52.328486120162864</c:v>
                </c:pt>
                <c:pt idx="42">
                  <c:v>52.63969936398091</c:v>
                </c:pt>
                <c:pt idx="43">
                  <c:v>52.945545100191659</c:v>
                </c:pt>
                <c:pt idx="44">
                  <c:v>53.246234799421394</c:v>
                </c:pt>
                <c:pt idx="45">
                  <c:v>53.541967122423074</c:v>
                </c:pt>
                <c:pt idx="46">
                  <c:v>53.832928955633768</c:v>
                </c:pt>
                <c:pt idx="47">
                  <c:v>54.119296342915469</c:v>
                </c:pt>
                <c:pt idx="48">
                  <c:v>54.401235325819265</c:v>
                </c:pt>
                <c:pt idx="49">
                  <c:v>54.678902703025138</c:v>
                </c:pt>
                <c:pt idx="50">
                  <c:v>54.95244671818287</c:v>
                </c:pt>
                <c:pt idx="51">
                  <c:v>55.222007684168126</c:v>
                </c:pt>
                <c:pt idx="52">
                  <c:v>55.487718550732396</c:v>
                </c:pt>
                <c:pt idx="53">
                  <c:v>55.749705421645565</c:v>
                </c:pt>
                <c:pt idx="54">
                  <c:v>56.008088026671395</c:v>
                </c:pt>
                <c:pt idx="55">
                  <c:v>56.262980153065719</c:v>
                </c:pt>
                <c:pt idx="56">
                  <c:v>56.514490040724851</c:v>
                </c:pt>
                <c:pt idx="57">
                  <c:v>56.762720744627941</c:v>
                </c:pt>
                <c:pt idx="58">
                  <c:v>57.007770467792646</c:v>
                </c:pt>
                <c:pt idx="59">
                  <c:v>57.249732867601637</c:v>
                </c:pt>
                <c:pt idx="60">
                  <c:v>57.488697338033361</c:v>
                </c:pt>
                <c:pt idx="61">
                  <c:v>57.724749270056144</c:v>
                </c:pt>
                <c:pt idx="62">
                  <c:v>57.957970292197039</c:v>
                </c:pt>
                <c:pt idx="63">
                  <c:v>58.188438493084746</c:v>
                </c:pt>
                <c:pt idx="64">
                  <c:v>58.41622862757567</c:v>
                </c:pt>
                <c:pt idx="65">
                  <c:v>58.641412307907537</c:v>
                </c:pt>
                <c:pt idx="66">
                  <c:v>58.864058181177199</c:v>
                </c:pt>
                <c:pt idx="67">
                  <c:v>59.084232094308874</c:v>
                </c:pt>
                <c:pt idx="68">
                  <c:v>59.301997247565886</c:v>
                </c:pt>
                <c:pt idx="69">
                  <c:v>59.51741433755425</c:v>
                </c:pt>
                <c:pt idx="70">
                  <c:v>59.730541690576743</c:v>
                </c:pt>
                <c:pt idx="71">
                  <c:v>61.496843000437941</c:v>
                </c:pt>
                <c:pt idx="72">
                  <c:v>63.237769105730941</c:v>
                </c:pt>
                <c:pt idx="73">
                  <c:v>63.421298212045834</c:v>
                </c:pt>
                <c:pt idx="74">
                  <c:v>63.602885722032923</c:v>
                </c:pt>
                <c:pt idx="75">
                  <c:v>63.782577658316157</c:v>
                </c:pt>
                <c:pt idx="76">
                  <c:v>63.960418364402386</c:v>
                </c:pt>
                <c:pt idx="77">
                  <c:v>64.136450586850373</c:v>
                </c:pt>
                <c:pt idx="78">
                  <c:v>64.310715552421755</c:v>
                </c:pt>
                <c:pt idx="79">
                  <c:v>64.483253040579825</c:v>
                </c:pt>
                <c:pt idx="80">
                  <c:v>64.654101451670684</c:v>
                </c:pt>
                <c:pt idx="81">
                  <c:v>64.823297871094425</c:v>
                </c:pt>
                <c:pt idx="82">
                  <c:v>64.990878129747713</c:v>
                </c:pt>
                <c:pt idx="83">
                  <c:v>65.156876860996093</c:v>
                </c:pt>
                <c:pt idx="84">
                  <c:v>65.321327554414893</c:v>
                </c:pt>
                <c:pt idx="85">
                  <c:v>65.484262606516964</c:v>
                </c:pt>
                <c:pt idx="86">
                  <c:v>65.645713368669533</c:v>
                </c:pt>
                <c:pt idx="87">
                  <c:v>65.805710192386059</c:v>
                </c:pt>
                <c:pt idx="88">
                  <c:v>65.964282472165479</c:v>
                </c:pt>
                <c:pt idx="89">
                  <c:v>66.121458686036618</c:v>
                </c:pt>
                <c:pt idx="90">
                  <c:v>66.277266433955987</c:v>
                </c:pt>
                <c:pt idx="91">
                  <c:v>66.431732474193538</c:v>
                </c:pt>
                <c:pt idx="92">
                  <c:v>66.58488275783408</c:v>
                </c:pt>
                <c:pt idx="93">
                  <c:v>66.736742461508825</c:v>
                </c:pt>
                <c:pt idx="94">
                  <c:v>66.887336018468289</c:v>
                </c:pt>
                <c:pt idx="95">
                  <c:v>67.036687148094686</c:v>
                </c:pt>
                <c:pt idx="96">
                  <c:v>67.184818883949461</c:v>
                </c:pt>
                <c:pt idx="97">
                  <c:v>67.331753600441502</c:v>
                </c:pt>
                <c:pt idx="98">
                  <c:v>67.477513038198126</c:v>
                </c:pt>
                <c:pt idx="99">
                  <c:v>67.622118328214384</c:v>
                </c:pt>
                <c:pt idx="100">
                  <c:v>67.765590014849877</c:v>
                </c:pt>
                <c:pt idx="101">
                  <c:v>67.907948077741054</c:v>
                </c:pt>
                <c:pt idx="102">
                  <c:v>68.049211952687742</c:v>
                </c:pt>
                <c:pt idx="103">
                  <c:v>68.189400551573627</c:v>
                </c:pt>
                <c:pt idx="104">
                  <c:v>68.328532281372517</c:v>
                </c:pt>
                <c:pt idx="105">
                  <c:v>68.466625062291811</c:v>
                </c:pt>
                <c:pt idx="106">
                  <c:v>68.603696345099124</c:v>
                </c:pt>
                <c:pt idx="107">
                  <c:v>68.739763127676866</c:v>
                </c:pt>
                <c:pt idx="108">
                  <c:v>68.874841970845878</c:v>
                </c:pt>
                <c:pt idx="109">
                  <c:v>69.00894901349568</c:v>
                </c:pt>
                <c:pt idx="110">
                  <c:v>69.142099987059837</c:v>
                </c:pt>
                <c:pt idx="111">
                  <c:v>69.274310229368353</c:v>
                </c:pt>
                <c:pt idx="112">
                  <c:v>69.405594697910146</c:v>
                </c:pt>
                <c:pt idx="113">
                  <c:v>69.535967982536349</c:v>
                </c:pt>
                <c:pt idx="114">
                  <c:v>69.665444317630588</c:v>
                </c:pt>
                <c:pt idx="115">
                  <c:v>69.794037593776096</c:v>
                </c:pt>
                <c:pt idx="116">
                  <c:v>69.921761368941247</c:v>
                </c:pt>
                <c:pt idx="117">
                  <c:v>70.048628879210554</c:v>
                </c:pt>
                <c:pt idx="118">
                  <c:v>70.174653049080035</c:v>
                </c:pt>
                <c:pt idx="119">
                  <c:v>70.299846501341875</c:v>
                </c:pt>
                <c:pt idx="120">
                  <c:v>70.424221566573891</c:v>
                </c:pt>
                <c:pt idx="121">
                  <c:v>70.547790292256323</c:v>
                </c:pt>
                <c:pt idx="122">
                  <c:v>70.670564451531376</c:v>
                </c:pt>
                <c:pt idx="123">
                  <c:v>70.79255555162284</c:v>
                </c:pt>
                <c:pt idx="124">
                  <c:v>70.913774841932295</c:v>
                </c:pt>
                <c:pt idx="125">
                  <c:v>71.034233321825539</c:v>
                </c:pt>
                <c:pt idx="126">
                  <c:v>71.153941748124353</c:v>
                </c:pt>
                <c:pt idx="127">
                  <c:v>71.27291064231693</c:v>
                </c:pt>
                <c:pt idx="128">
                  <c:v>71.391150297499237</c:v>
                </c:pt>
                <c:pt idx="129">
                  <c:v>71.50867078505965</c:v>
                </c:pt>
                <c:pt idx="130">
                  <c:v>71.62548196111824</c:v>
                </c:pt>
                <c:pt idx="131">
                  <c:v>71.74159347273114</c:v>
                </c:pt>
                <c:pt idx="132">
                  <c:v>71.857014763871007</c:v>
                </c:pt>
                <c:pt idx="133">
                  <c:v>71.97175508119274</c:v>
                </c:pt>
                <c:pt idx="134">
                  <c:v>72.085823479593415</c:v>
                </c:pt>
                <c:pt idx="135">
                  <c:v>72.199228827576349</c:v>
                </c:pt>
                <c:pt idx="136">
                  <c:v>72.311979812425975</c:v>
                </c:pt>
                <c:pt idx="137">
                  <c:v>72.424084945203759</c:v>
                </c:pt>
                <c:pt idx="138">
                  <c:v>72.535552565569475</c:v>
                </c:pt>
                <c:pt idx="139">
                  <c:v>72.646390846438848</c:v>
                </c:pt>
                <c:pt idx="140">
                  <c:v>72.756607798480758</c:v>
                </c:pt>
                <c:pt idx="141">
                  <c:v>72.866211274463353</c:v>
                </c:pt>
                <c:pt idx="142">
                  <c:v>72.97520897345332</c:v>
                </c:pt>
                <c:pt idx="143">
                  <c:v>73.083608444875111</c:v>
                </c:pt>
                <c:pt idx="144">
                  <c:v>73.191417092436026</c:v>
                </c:pt>
                <c:pt idx="145">
                  <c:v>73.298642177921408</c:v>
                </c:pt>
                <c:pt idx="146">
                  <c:v>73.405290824866384</c:v>
                </c:pt>
                <c:pt idx="147">
                  <c:v>73.511370022107641</c:v>
                </c:pt>
                <c:pt idx="148">
                  <c:v>73.616886627221206</c:v>
                </c:pt>
                <c:pt idx="149">
                  <c:v>73.72184736985011</c:v>
                </c:pt>
                <c:pt idx="150">
                  <c:v>73.826258854925342</c:v>
                </c:pt>
                <c:pt idx="151">
                  <c:v>73.930127565785867</c:v>
                </c:pt>
                <c:pt idx="152">
                  <c:v>74.033459867200406</c:v>
                </c:pt>
                <c:pt idx="153">
                  <c:v>74.136262008294239</c:v>
                </c:pt>
                <c:pt idx="154">
                  <c:v>74.238540125386393</c:v>
                </c:pt>
                <c:pt idx="155">
                  <c:v>74.340300244738444</c:v>
                </c:pt>
                <c:pt idx="156">
                  <c:v>74.441548285219611</c:v>
                </c:pt>
                <c:pt idx="157">
                  <c:v>74.542290060890963</c:v>
                </c:pt>
                <c:pt idx="158">
                  <c:v>74.642531283511104</c:v>
                </c:pt>
                <c:pt idx="159">
                  <c:v>74.74227756496677</c:v>
                </c:pt>
                <c:pt idx="160">
                  <c:v>74.841534419630989</c:v>
                </c:pt>
                <c:pt idx="161">
                  <c:v>74.94030726665143</c:v>
                </c:pt>
                <c:pt idx="162">
                  <c:v>75.038601432170708</c:v>
                </c:pt>
                <c:pt idx="163">
                  <c:v>75.136422151482279</c:v>
                </c:pt>
                <c:pt idx="164">
                  <c:v>75.233774571123234</c:v>
                </c:pt>
                <c:pt idx="165">
                  <c:v>75.33066375090641</c:v>
                </c:pt>
                <c:pt idx="166">
                  <c:v>75.427094665894685</c:v>
                </c:pt>
                <c:pt idx="167">
                  <c:v>75.5230722083177</c:v>
                </c:pt>
                <c:pt idx="168">
                  <c:v>75.61860118943531</c:v>
                </c:pt>
                <c:pt idx="169">
                  <c:v>75.713686341347312</c:v>
                </c:pt>
                <c:pt idx="170">
                  <c:v>75.808332318753259</c:v>
                </c:pt>
                <c:pt idx="171">
                  <c:v>75.902543700662179</c:v>
                </c:pt>
                <c:pt idx="172">
                  <c:v>75.996324992055818</c:v>
                </c:pt>
                <c:pt idx="173">
                  <c:v>76.089680625505039</c:v>
                </c:pt>
                <c:pt idx="174">
                  <c:v>76.182614962742605</c:v>
                </c:pt>
                <c:pt idx="175">
                  <c:v>76.275132296192481</c:v>
                </c:pt>
                <c:pt idx="176">
                  <c:v>76.367236850457829</c:v>
                </c:pt>
                <c:pt idx="177">
                  <c:v>76.458932783769001</c:v>
                </c:pt>
                <c:pt idx="178">
                  <c:v>76.550224189392637</c:v>
                </c:pt>
                <c:pt idx="179">
                  <c:v>76.641115097002725</c:v>
                </c:pt>
                <c:pt idx="180">
                  <c:v>76.731609474016054</c:v>
                </c:pt>
                <c:pt idx="181">
                  <c:v>76.821711226891424</c:v>
                </c:pt>
                <c:pt idx="182">
                  <c:v>76.911424202396034</c:v>
                </c:pt>
                <c:pt idx="183">
                  <c:v>77.000752188837538</c:v>
                </c:pt>
                <c:pt idx="184">
                  <c:v>77.089698917264997</c:v>
                </c:pt>
                <c:pt idx="185">
                  <c:v>77.178268062638324</c:v>
                </c:pt>
                <c:pt idx="186">
                  <c:v>77.266463244967824</c:v>
                </c:pt>
                <c:pt idx="187">
                  <c:v>77.35428803042511</c:v>
                </c:pt>
                <c:pt idx="188">
                  <c:v>77.44174593242478</c:v>
                </c:pt>
                <c:pt idx="189">
                  <c:v>77.528840412679713</c:v>
                </c:pt>
                <c:pt idx="190">
                  <c:v>77.615574882229254</c:v>
                </c:pt>
                <c:pt idx="191">
                  <c:v>77.701952702442043</c:v>
                </c:pt>
                <c:pt idx="192">
                  <c:v>77.787977185993583</c:v>
                </c:pt>
                <c:pt idx="193">
                  <c:v>77.873651597819872</c:v>
                </c:pt>
                <c:pt idx="194">
                  <c:v>77.95897915604732</c:v>
                </c:pt>
                <c:pt idx="195">
                  <c:v>78.043963032900052</c:v>
                </c:pt>
                <c:pt idx="196">
                  <c:v>78.128606355584907</c:v>
                </c:pt>
                <c:pt idx="197">
                  <c:v>78.212912207155597</c:v>
                </c:pt>
                <c:pt idx="198">
                  <c:v>78.296883627354859</c:v>
                </c:pt>
                <c:pt idx="199">
                  <c:v>78.380523613437362</c:v>
                </c:pt>
                <c:pt idx="200">
                  <c:v>78.463835120972774</c:v>
                </c:pt>
                <c:pt idx="201">
                  <c:v>78.546821064629597</c:v>
                </c:pt>
                <c:pt idx="202">
                  <c:v>78.629484318939916</c:v>
                </c:pt>
                <c:pt idx="203">
                  <c:v>78.711827719047662</c:v>
                </c:pt>
                <c:pt idx="204">
                  <c:v>78.793854061437614</c:v>
                </c:pt>
                <c:pt idx="205">
                  <c:v>78.875566104648698</c:v>
                </c:pt>
                <c:pt idx="206">
                  <c:v>78.956966569969893</c:v>
                </c:pt>
                <c:pt idx="207">
                  <c:v>79.038058142120477</c:v>
                </c:pt>
                <c:pt idx="208">
                  <c:v>79.118843469914893</c:v>
                </c:pt>
                <c:pt idx="209">
                  <c:v>79.199325166911848</c:v>
                </c:pt>
                <c:pt idx="210">
                  <c:v>79.279505812048811</c:v>
                </c:pt>
                <c:pt idx="211">
                  <c:v>79.359387950262544</c:v>
                </c:pt>
                <c:pt idx="212">
                  <c:v>79.438974093095226</c:v>
                </c:pt>
                <c:pt idx="213">
                  <c:v>79.518266719286942</c:v>
                </c:pt>
                <c:pt idx="214">
                  <c:v>79.59726827535512</c:v>
                </c:pt>
                <c:pt idx="215">
                  <c:v>79.675981176161443</c:v>
                </c:pt>
                <c:pt idx="216">
                  <c:v>79.754407805465505</c:v>
                </c:pt>
                <c:pt idx="217">
                  <c:v>79.832550516466526</c:v>
                </c:pt>
                <c:pt idx="218">
                  <c:v>79.910411632333577</c:v>
                </c:pt>
                <c:pt idx="219">
                  <c:v>79.987993446723848</c:v>
                </c:pt>
                <c:pt idx="220">
                  <c:v>80.065298224289492</c:v>
                </c:pt>
                <c:pt idx="221">
                  <c:v>80.142328201174209</c:v>
                </c:pt>
                <c:pt idx="222">
                  <c:v>80.219085585498362</c:v>
                </c:pt>
                <c:pt idx="223">
                  <c:v>80.295572557834305</c:v>
                </c:pt>
                <c:pt idx="224">
                  <c:v>80.371791271670844</c:v>
                </c:pt>
                <c:pt idx="225">
                  <c:v>80.447743853869099</c:v>
                </c:pt>
                <c:pt idx="226">
                  <c:v>80.52343240510686</c:v>
                </c:pt>
                <c:pt idx="227">
                  <c:v>80.59885900031567</c:v>
                </c:pt>
                <c:pt idx="228">
                  <c:v>80.674025689107154</c:v>
                </c:pt>
                <c:pt idx="229">
                  <c:v>80.748934496190941</c:v>
                </c:pt>
                <c:pt idx="230">
                  <c:v>80.823587421784495</c:v>
                </c:pt>
                <c:pt idx="231">
                  <c:v>80.897986442013305</c:v>
                </c:pt>
                <c:pt idx="232">
                  <c:v>80.972133509304186</c:v>
                </c:pt>
                <c:pt idx="233">
                  <c:v>81.046030552769196</c:v>
                </c:pt>
                <c:pt idx="234">
                  <c:v>81.119679478582796</c:v>
                </c:pt>
                <c:pt idx="235">
                  <c:v>81.193082170350465</c:v>
                </c:pt>
                <c:pt idx="236">
                  <c:v>81.26624048947059</c:v>
                </c:pt>
                <c:pt idx="237">
                  <c:v>81.339156275488435</c:v>
                </c:pt>
                <c:pt idx="238">
                  <c:v>81.411831346443606</c:v>
                </c:pt>
                <c:pt idx="239">
                  <c:v>81.484267499210006</c:v>
                </c:pt>
                <c:pt idx="240">
                  <c:v>81.556466509829434</c:v>
                </c:pt>
                <c:pt idx="241">
                  <c:v>81.628430133838279</c:v>
                </c:pt>
                <c:pt idx="242">
                  <c:v>81.700160106587958</c:v>
                </c:pt>
                <c:pt idx="243">
                  <c:v>81.771658143558753</c:v>
                </c:pt>
                <c:pt idx="244">
                  <c:v>81.842925940668337</c:v>
                </c:pt>
                <c:pt idx="245">
                  <c:v>81.913965174572908</c:v>
                </c:pt>
                <c:pt idx="246">
                  <c:v>81.984777502963695</c:v>
                </c:pt>
                <c:pt idx="247">
                  <c:v>82.055364564857342</c:v>
                </c:pt>
                <c:pt idx="248">
                  <c:v>82.125727980880143</c:v>
                </c:pt>
                <c:pt idx="249">
                  <c:v>82.195869353547792</c:v>
                </c:pt>
                <c:pt idx="250">
                  <c:v>82.265790267539103</c:v>
                </c:pt>
                <c:pt idx="251">
                  <c:v>82.335492289964535</c:v>
                </c:pt>
                <c:pt idx="252">
                  <c:v>82.404976970630273</c:v>
                </c:pt>
                <c:pt idx="253">
                  <c:v>82.474245842296341</c:v>
                </c:pt>
                <c:pt idx="254">
                  <c:v>82.543300420930578</c:v>
                </c:pt>
                <c:pt idx="255">
                  <c:v>82.612142205957497</c:v>
                </c:pt>
                <c:pt idx="256">
                  <c:v>82.680772680503026</c:v>
                </c:pt>
                <c:pt idx="257">
                  <c:v>82.749193311633888</c:v>
                </c:pt>
                <c:pt idx="258">
                  <c:v>82.817405550593136</c:v>
                </c:pt>
                <c:pt idx="259">
                  <c:v>82.885410833031088</c:v>
                </c:pt>
                <c:pt idx="260">
                  <c:v>82.95321057923222</c:v>
                </c:pt>
                <c:pt idx="261">
                  <c:v>83.020806194337723</c:v>
                </c:pt>
                <c:pt idx="262">
                  <c:v>83.088199068564109</c:v>
                </c:pt>
                <c:pt idx="263">
                  <c:v>83.155390577417734</c:v>
                </c:pt>
                <c:pt idx="264">
                  <c:v>83.222382081905451</c:v>
                </c:pt>
                <c:pt idx="265">
                  <c:v>83.28917492874163</c:v>
                </c:pt>
                <c:pt idx="266">
                  <c:v>83.355770450551233</c:v>
                </c:pt>
                <c:pt idx="267">
                  <c:v>83.42216996606949</c:v>
                </c:pt>
                <c:pt idx="268">
                  <c:v>83.488374780337722</c:v>
                </c:pt>
                <c:pt idx="269">
                  <c:v>83.554386184895918</c:v>
                </c:pt>
                <c:pt idx="270">
                  <c:v>83.620205457971963</c:v>
                </c:pt>
                <c:pt idx="271">
                  <c:v>83.685833864667188</c:v>
                </c:pt>
                <c:pt idx="272">
                  <c:v>83.751272657138927</c:v>
                </c:pt>
                <c:pt idx="273">
                  <c:v>83.816523074779667</c:v>
                </c:pt>
                <c:pt idx="274">
                  <c:v>83.881586344393909</c:v>
                </c:pt>
                <c:pt idx="275">
                  <c:v>83.946463680370073</c:v>
                </c:pt>
                <c:pt idx="276">
                  <c:v>84.011156284851808</c:v>
                </c:pt>
                <c:pt idx="277">
                  <c:v>84.075665347904462</c:v>
                </c:pt>
                <c:pt idx="278">
                  <c:v>84.139992047679485</c:v>
                </c:pt>
                <c:pt idx="279">
                  <c:v>84.204137550576149</c:v>
                </c:pt>
                <c:pt idx="280">
                  <c:v>84.268103011400115</c:v>
                </c:pt>
                <c:pt idx="281">
                  <c:v>84.331889573519192</c:v>
                </c:pt>
                <c:pt idx="282">
                  <c:v>84.395498369017503</c:v>
                </c:pt>
                <c:pt idx="283">
                  <c:v>84.458930518845307</c:v>
                </c:pt>
                <c:pt idx="284">
                  <c:v>84.522187132967986</c:v>
                </c:pt>
                <c:pt idx="285">
                  <c:v>84.585269310511435</c:v>
                </c:pt>
                <c:pt idx="286">
                  <c:v>84.648178139905497</c:v>
                </c:pt>
                <c:pt idx="287">
                  <c:v>84.710914699024983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AF-4CCC-B65E-2FB0ED766249}"/>
            </c:ext>
          </c:extLst>
        </c:ser>
        <c:ser>
          <c:idx val="1"/>
          <c:order val="1"/>
          <c:tx>
            <c:strRef>
              <c:f>'BV Post Bassin'!$L$109</c:f>
              <c:strCache>
                <c:ptCount val="1"/>
                <c:pt idx="0">
                  <c:v>Vs [m3]</c:v>
                </c:pt>
              </c:strCache>
            </c:strRef>
          </c:tx>
          <c:marker>
            <c:symbol val="none"/>
          </c:marker>
          <c:xVal>
            <c:numRef>
              <c:f>'BV Post Bassin'!$B$111:$B$398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Post Bassin'!$L$111:$L$398</c:f>
              <c:numCache>
                <c:formatCode>#,##0.00</c:formatCode>
                <c:ptCount val="288"/>
                <c:pt idx="0">
                  <c:v>0.17791199999999999</c:v>
                </c:pt>
                <c:pt idx="1">
                  <c:v>0.29652000000000001</c:v>
                </c:pt>
                <c:pt idx="2">
                  <c:v>0.44477999999999995</c:v>
                </c:pt>
                <c:pt idx="3">
                  <c:v>0.59304000000000001</c:v>
                </c:pt>
                <c:pt idx="4">
                  <c:v>0.74129999999999996</c:v>
                </c:pt>
                <c:pt idx="5">
                  <c:v>0.88955999999999991</c:v>
                </c:pt>
                <c:pt idx="6">
                  <c:v>1.03782</c:v>
                </c:pt>
                <c:pt idx="7">
                  <c:v>1.18608</c:v>
                </c:pt>
                <c:pt idx="8">
                  <c:v>1.3343399999999999</c:v>
                </c:pt>
                <c:pt idx="9">
                  <c:v>1.4825999999999999</c:v>
                </c:pt>
                <c:pt idx="10">
                  <c:v>1.63086</c:v>
                </c:pt>
                <c:pt idx="11">
                  <c:v>1.7791199999999998</c:v>
                </c:pt>
                <c:pt idx="12">
                  <c:v>1.9273799999999999</c:v>
                </c:pt>
                <c:pt idx="13">
                  <c:v>2.0756399999999999</c:v>
                </c:pt>
                <c:pt idx="14">
                  <c:v>2.2239</c:v>
                </c:pt>
                <c:pt idx="15">
                  <c:v>2.37216</c:v>
                </c:pt>
                <c:pt idx="16">
                  <c:v>2.5204200000000001</c:v>
                </c:pt>
                <c:pt idx="17">
                  <c:v>2.6686799999999997</c:v>
                </c:pt>
                <c:pt idx="18">
                  <c:v>2.8169400000000002</c:v>
                </c:pt>
                <c:pt idx="19">
                  <c:v>2.9651999999999998</c:v>
                </c:pt>
                <c:pt idx="20">
                  <c:v>3.1134599999999999</c:v>
                </c:pt>
                <c:pt idx="21">
                  <c:v>3.26172</c:v>
                </c:pt>
                <c:pt idx="22">
                  <c:v>3.40998</c:v>
                </c:pt>
                <c:pt idx="23">
                  <c:v>3.5582399999999996</c:v>
                </c:pt>
                <c:pt idx="24">
                  <c:v>3.7065000000000001</c:v>
                </c:pt>
                <c:pt idx="25">
                  <c:v>3.8547599999999997</c:v>
                </c:pt>
                <c:pt idx="26">
                  <c:v>4.0030200000000002</c:v>
                </c:pt>
                <c:pt idx="27">
                  <c:v>4.1512799999999999</c:v>
                </c:pt>
                <c:pt idx="28">
                  <c:v>4.2995400000000004</c:v>
                </c:pt>
                <c:pt idx="29">
                  <c:v>4.4478</c:v>
                </c:pt>
                <c:pt idx="30">
                  <c:v>4.5960599999999996</c:v>
                </c:pt>
                <c:pt idx="31">
                  <c:v>4.7443200000000001</c:v>
                </c:pt>
                <c:pt idx="32">
                  <c:v>4.8925799999999997</c:v>
                </c:pt>
                <c:pt idx="33">
                  <c:v>5.0408400000000002</c:v>
                </c:pt>
                <c:pt idx="34">
                  <c:v>5.1890999999999998</c:v>
                </c:pt>
                <c:pt idx="35">
                  <c:v>5.3373599999999994</c:v>
                </c:pt>
                <c:pt idx="36">
                  <c:v>5.4856199999999999</c:v>
                </c:pt>
                <c:pt idx="37">
                  <c:v>5.6338800000000004</c:v>
                </c:pt>
                <c:pt idx="38">
                  <c:v>5.7821399999999992</c:v>
                </c:pt>
                <c:pt idx="39">
                  <c:v>5.9303999999999997</c:v>
                </c:pt>
                <c:pt idx="40">
                  <c:v>6.0786600000000002</c:v>
                </c:pt>
                <c:pt idx="41">
                  <c:v>6.2269199999999998</c:v>
                </c:pt>
                <c:pt idx="42">
                  <c:v>6.3751799999999994</c:v>
                </c:pt>
                <c:pt idx="43">
                  <c:v>6.5234399999999999</c:v>
                </c:pt>
                <c:pt idx="44">
                  <c:v>6.6716999999999995</c:v>
                </c:pt>
                <c:pt idx="45">
                  <c:v>6.81996</c:v>
                </c:pt>
                <c:pt idx="46">
                  <c:v>6.9682199999999996</c:v>
                </c:pt>
                <c:pt idx="47">
                  <c:v>7.1164799999999993</c:v>
                </c:pt>
                <c:pt idx="48">
                  <c:v>7.2647399999999998</c:v>
                </c:pt>
                <c:pt idx="49">
                  <c:v>7.4130000000000003</c:v>
                </c:pt>
                <c:pt idx="50">
                  <c:v>7.561259999999999</c:v>
                </c:pt>
                <c:pt idx="51">
                  <c:v>7.7095199999999995</c:v>
                </c:pt>
                <c:pt idx="52">
                  <c:v>7.85778</c:v>
                </c:pt>
                <c:pt idx="53">
                  <c:v>8.0060400000000005</c:v>
                </c:pt>
                <c:pt idx="54">
                  <c:v>8.1542999999999992</c:v>
                </c:pt>
                <c:pt idx="55">
                  <c:v>8.3025599999999997</c:v>
                </c:pt>
                <c:pt idx="56">
                  <c:v>8.4508200000000002</c:v>
                </c:pt>
                <c:pt idx="57">
                  <c:v>8.5990800000000007</c:v>
                </c:pt>
                <c:pt idx="58">
                  <c:v>8.7473399999999994</c:v>
                </c:pt>
                <c:pt idx="59">
                  <c:v>8.8956</c:v>
                </c:pt>
                <c:pt idx="60">
                  <c:v>9.0438599999999987</c:v>
                </c:pt>
                <c:pt idx="61">
                  <c:v>9.1921199999999992</c:v>
                </c:pt>
                <c:pt idx="62">
                  <c:v>9.3403799999999997</c:v>
                </c:pt>
                <c:pt idx="63">
                  <c:v>9.4886400000000002</c:v>
                </c:pt>
                <c:pt idx="64">
                  <c:v>9.6368999999999989</c:v>
                </c:pt>
                <c:pt idx="65">
                  <c:v>9.7851599999999994</c:v>
                </c:pt>
                <c:pt idx="66">
                  <c:v>9.9334199999999999</c:v>
                </c:pt>
                <c:pt idx="67">
                  <c:v>10.08168</c:v>
                </c:pt>
                <c:pt idx="68">
                  <c:v>10.229939999999999</c:v>
                </c:pt>
                <c:pt idx="69">
                  <c:v>10.3782</c:v>
                </c:pt>
                <c:pt idx="70">
                  <c:v>10.526459999999998</c:v>
                </c:pt>
                <c:pt idx="71">
                  <c:v>10.674719999999999</c:v>
                </c:pt>
                <c:pt idx="72">
                  <c:v>10.822979999999999</c:v>
                </c:pt>
                <c:pt idx="73">
                  <c:v>10.97124</c:v>
                </c:pt>
                <c:pt idx="74">
                  <c:v>11.1195</c:v>
                </c:pt>
                <c:pt idx="75">
                  <c:v>11.267760000000001</c:v>
                </c:pt>
                <c:pt idx="76">
                  <c:v>11.416019999999998</c:v>
                </c:pt>
                <c:pt idx="77">
                  <c:v>11.564279999999998</c:v>
                </c:pt>
                <c:pt idx="78">
                  <c:v>11.712539999999999</c:v>
                </c:pt>
                <c:pt idx="79">
                  <c:v>11.860799999999999</c:v>
                </c:pt>
                <c:pt idx="80">
                  <c:v>12.00906</c:v>
                </c:pt>
                <c:pt idx="81">
                  <c:v>12.15732</c:v>
                </c:pt>
                <c:pt idx="82">
                  <c:v>12.305579999999999</c:v>
                </c:pt>
                <c:pt idx="83">
                  <c:v>12.45384</c:v>
                </c:pt>
                <c:pt idx="84">
                  <c:v>12.602099999999998</c:v>
                </c:pt>
                <c:pt idx="85">
                  <c:v>12.750359999999999</c:v>
                </c:pt>
                <c:pt idx="86">
                  <c:v>12.898619999999999</c:v>
                </c:pt>
                <c:pt idx="87">
                  <c:v>13.04688</c:v>
                </c:pt>
                <c:pt idx="88">
                  <c:v>13.195139999999999</c:v>
                </c:pt>
                <c:pt idx="89">
                  <c:v>13.343399999999999</c:v>
                </c:pt>
                <c:pt idx="90">
                  <c:v>13.49166</c:v>
                </c:pt>
                <c:pt idx="91">
                  <c:v>13.63992</c:v>
                </c:pt>
                <c:pt idx="92">
                  <c:v>13.788179999999999</c:v>
                </c:pt>
                <c:pt idx="93">
                  <c:v>13.936439999999999</c:v>
                </c:pt>
                <c:pt idx="94">
                  <c:v>14.0847</c:v>
                </c:pt>
                <c:pt idx="95">
                  <c:v>14.232959999999999</c:v>
                </c:pt>
                <c:pt idx="96">
                  <c:v>14.381219999999999</c:v>
                </c:pt>
                <c:pt idx="97">
                  <c:v>14.52948</c:v>
                </c:pt>
                <c:pt idx="98">
                  <c:v>14.67774</c:v>
                </c:pt>
                <c:pt idx="99">
                  <c:v>14.826000000000001</c:v>
                </c:pt>
                <c:pt idx="100">
                  <c:v>14.974259999999999</c:v>
                </c:pt>
                <c:pt idx="101">
                  <c:v>15.122519999999998</c:v>
                </c:pt>
                <c:pt idx="102">
                  <c:v>15.270779999999998</c:v>
                </c:pt>
                <c:pt idx="103">
                  <c:v>15.419039999999999</c:v>
                </c:pt>
                <c:pt idx="104">
                  <c:v>15.567299999999999</c:v>
                </c:pt>
                <c:pt idx="105">
                  <c:v>15.71556</c:v>
                </c:pt>
                <c:pt idx="106">
                  <c:v>15.86382</c:v>
                </c:pt>
                <c:pt idx="107">
                  <c:v>16.012080000000001</c:v>
                </c:pt>
                <c:pt idx="108">
                  <c:v>16.160339999999998</c:v>
                </c:pt>
                <c:pt idx="109">
                  <c:v>16.308599999999998</c:v>
                </c:pt>
                <c:pt idx="110">
                  <c:v>16.456859999999999</c:v>
                </c:pt>
                <c:pt idx="111">
                  <c:v>16.605119999999999</c:v>
                </c:pt>
                <c:pt idx="112">
                  <c:v>16.753379999999996</c:v>
                </c:pt>
                <c:pt idx="113">
                  <c:v>16.90164</c:v>
                </c:pt>
                <c:pt idx="114">
                  <c:v>17.049899999999997</c:v>
                </c:pt>
                <c:pt idx="115">
                  <c:v>17.198160000000001</c:v>
                </c:pt>
                <c:pt idx="116">
                  <c:v>17.346419999999998</c:v>
                </c:pt>
                <c:pt idx="117">
                  <c:v>17.494679999999999</c:v>
                </c:pt>
                <c:pt idx="118">
                  <c:v>17.642939999999999</c:v>
                </c:pt>
                <c:pt idx="119">
                  <c:v>17.7912</c:v>
                </c:pt>
                <c:pt idx="120">
                  <c:v>17.93946</c:v>
                </c:pt>
                <c:pt idx="121">
                  <c:v>18.087719999999997</c:v>
                </c:pt>
                <c:pt idx="122">
                  <c:v>18.235979999999998</c:v>
                </c:pt>
                <c:pt idx="123">
                  <c:v>18.384239999999998</c:v>
                </c:pt>
                <c:pt idx="124">
                  <c:v>18.532499999999999</c:v>
                </c:pt>
                <c:pt idx="125">
                  <c:v>18.680759999999999</c:v>
                </c:pt>
                <c:pt idx="126">
                  <c:v>18.82902</c:v>
                </c:pt>
                <c:pt idx="127">
                  <c:v>18.97728</c:v>
                </c:pt>
                <c:pt idx="128">
                  <c:v>19.125539999999997</c:v>
                </c:pt>
                <c:pt idx="129">
                  <c:v>19.273799999999998</c:v>
                </c:pt>
                <c:pt idx="130">
                  <c:v>19.422059999999998</c:v>
                </c:pt>
                <c:pt idx="131">
                  <c:v>19.570319999999999</c:v>
                </c:pt>
                <c:pt idx="132">
                  <c:v>19.718579999999999</c:v>
                </c:pt>
                <c:pt idx="133">
                  <c:v>19.86684</c:v>
                </c:pt>
                <c:pt idx="134">
                  <c:v>20.015099999999997</c:v>
                </c:pt>
                <c:pt idx="135">
                  <c:v>20.163360000000001</c:v>
                </c:pt>
                <c:pt idx="136">
                  <c:v>20.311619999999998</c:v>
                </c:pt>
                <c:pt idx="137">
                  <c:v>20.459879999999998</c:v>
                </c:pt>
                <c:pt idx="138">
                  <c:v>20.608139999999999</c:v>
                </c:pt>
                <c:pt idx="139">
                  <c:v>20.756399999999999</c:v>
                </c:pt>
                <c:pt idx="140">
                  <c:v>20.90466</c:v>
                </c:pt>
                <c:pt idx="141">
                  <c:v>21.052919999999997</c:v>
                </c:pt>
                <c:pt idx="142">
                  <c:v>21.201180000000001</c:v>
                </c:pt>
                <c:pt idx="143">
                  <c:v>21.349439999999998</c:v>
                </c:pt>
                <c:pt idx="144">
                  <c:v>21.497699999999998</c:v>
                </c:pt>
                <c:pt idx="145">
                  <c:v>21.645959999999999</c:v>
                </c:pt>
                <c:pt idx="146">
                  <c:v>21.794219999999999</c:v>
                </c:pt>
                <c:pt idx="147">
                  <c:v>21.94248</c:v>
                </c:pt>
                <c:pt idx="148">
                  <c:v>22.090739999999997</c:v>
                </c:pt>
                <c:pt idx="149">
                  <c:v>22.239000000000001</c:v>
                </c:pt>
                <c:pt idx="150">
                  <c:v>22.387259999999998</c:v>
                </c:pt>
                <c:pt idx="151">
                  <c:v>22.535520000000002</c:v>
                </c:pt>
                <c:pt idx="152">
                  <c:v>22.683779999999999</c:v>
                </c:pt>
                <c:pt idx="153">
                  <c:v>22.832039999999996</c:v>
                </c:pt>
                <c:pt idx="154">
                  <c:v>22.9803</c:v>
                </c:pt>
                <c:pt idx="155">
                  <c:v>23.128559999999997</c:v>
                </c:pt>
                <c:pt idx="156">
                  <c:v>23.276820000000001</c:v>
                </c:pt>
                <c:pt idx="157">
                  <c:v>23.425079999999998</c:v>
                </c:pt>
                <c:pt idx="158">
                  <c:v>23.573340000000002</c:v>
                </c:pt>
                <c:pt idx="159">
                  <c:v>23.721599999999999</c:v>
                </c:pt>
                <c:pt idx="160">
                  <c:v>23.869859999999996</c:v>
                </c:pt>
                <c:pt idx="161">
                  <c:v>24.01812</c:v>
                </c:pt>
                <c:pt idx="162">
                  <c:v>24.166379999999997</c:v>
                </c:pt>
                <c:pt idx="163">
                  <c:v>24.314640000000001</c:v>
                </c:pt>
                <c:pt idx="164">
                  <c:v>24.462899999999998</c:v>
                </c:pt>
                <c:pt idx="165">
                  <c:v>24.611159999999998</c:v>
                </c:pt>
                <c:pt idx="166">
                  <c:v>24.759419999999999</c:v>
                </c:pt>
                <c:pt idx="167">
                  <c:v>24.907679999999999</c:v>
                </c:pt>
                <c:pt idx="168">
                  <c:v>25.05594</c:v>
                </c:pt>
                <c:pt idx="169">
                  <c:v>25.204199999999997</c:v>
                </c:pt>
                <c:pt idx="170">
                  <c:v>25.352460000000001</c:v>
                </c:pt>
                <c:pt idx="171">
                  <c:v>25.500719999999998</c:v>
                </c:pt>
                <c:pt idx="172">
                  <c:v>25.648979999999998</c:v>
                </c:pt>
                <c:pt idx="173">
                  <c:v>25.797239999999999</c:v>
                </c:pt>
                <c:pt idx="174">
                  <c:v>25.945499999999999</c:v>
                </c:pt>
                <c:pt idx="175">
                  <c:v>26.09376</c:v>
                </c:pt>
                <c:pt idx="176">
                  <c:v>26.242019999999997</c:v>
                </c:pt>
                <c:pt idx="177">
                  <c:v>26.390279999999997</c:v>
                </c:pt>
                <c:pt idx="178">
                  <c:v>26.538539999999998</c:v>
                </c:pt>
                <c:pt idx="179">
                  <c:v>26.686799999999998</c:v>
                </c:pt>
                <c:pt idx="180">
                  <c:v>26.835059999999999</c:v>
                </c:pt>
                <c:pt idx="181">
                  <c:v>26.983319999999999</c:v>
                </c:pt>
                <c:pt idx="182">
                  <c:v>27.13158</c:v>
                </c:pt>
                <c:pt idx="183">
                  <c:v>27.27984</c:v>
                </c:pt>
                <c:pt idx="184">
                  <c:v>27.428099999999997</c:v>
                </c:pt>
                <c:pt idx="185">
                  <c:v>27.576359999999998</c:v>
                </c:pt>
                <c:pt idx="186">
                  <c:v>27.724619999999998</c:v>
                </c:pt>
                <c:pt idx="187">
                  <c:v>27.872879999999999</c:v>
                </c:pt>
                <c:pt idx="188">
                  <c:v>28.021139999999999</c:v>
                </c:pt>
                <c:pt idx="189">
                  <c:v>28.1694</c:v>
                </c:pt>
                <c:pt idx="190">
                  <c:v>28.31766</c:v>
                </c:pt>
                <c:pt idx="191">
                  <c:v>28.465919999999997</c:v>
                </c:pt>
                <c:pt idx="192">
                  <c:v>28.614179999999998</c:v>
                </c:pt>
                <c:pt idx="193">
                  <c:v>28.762439999999998</c:v>
                </c:pt>
                <c:pt idx="194">
                  <c:v>28.910699999999999</c:v>
                </c:pt>
                <c:pt idx="195">
                  <c:v>29.058959999999999</c:v>
                </c:pt>
                <c:pt idx="196">
                  <c:v>29.207219999999996</c:v>
                </c:pt>
                <c:pt idx="197">
                  <c:v>29.35548</c:v>
                </c:pt>
                <c:pt idx="198">
                  <c:v>29.503739999999997</c:v>
                </c:pt>
                <c:pt idx="199">
                  <c:v>29.652000000000001</c:v>
                </c:pt>
                <c:pt idx="200">
                  <c:v>29.800259999999998</c:v>
                </c:pt>
                <c:pt idx="201">
                  <c:v>29.948519999999998</c:v>
                </c:pt>
                <c:pt idx="202">
                  <c:v>30.096779999999999</c:v>
                </c:pt>
                <c:pt idx="203">
                  <c:v>30.245039999999996</c:v>
                </c:pt>
                <c:pt idx="204">
                  <c:v>30.3933</c:v>
                </c:pt>
                <c:pt idx="205">
                  <c:v>30.541559999999997</c:v>
                </c:pt>
                <c:pt idx="206">
                  <c:v>30.689820000000001</c:v>
                </c:pt>
                <c:pt idx="207">
                  <c:v>30.838079999999998</c:v>
                </c:pt>
                <c:pt idx="208">
                  <c:v>30.986339999999995</c:v>
                </c:pt>
                <c:pt idx="209">
                  <c:v>31.134599999999999</c:v>
                </c:pt>
                <c:pt idx="210">
                  <c:v>31.282859999999996</c:v>
                </c:pt>
                <c:pt idx="211">
                  <c:v>31.43112</c:v>
                </c:pt>
                <c:pt idx="212">
                  <c:v>31.579379999999997</c:v>
                </c:pt>
                <c:pt idx="213">
                  <c:v>31.727640000000001</c:v>
                </c:pt>
                <c:pt idx="214">
                  <c:v>31.875899999999998</c:v>
                </c:pt>
                <c:pt idx="215">
                  <c:v>32.024160000000002</c:v>
                </c:pt>
                <c:pt idx="216">
                  <c:v>32.172419999999995</c:v>
                </c:pt>
                <c:pt idx="217">
                  <c:v>32.320679999999996</c:v>
                </c:pt>
                <c:pt idx="218">
                  <c:v>32.468939999999996</c:v>
                </c:pt>
                <c:pt idx="219">
                  <c:v>32.617199999999997</c:v>
                </c:pt>
                <c:pt idx="220">
                  <c:v>32.765459999999997</c:v>
                </c:pt>
                <c:pt idx="221">
                  <c:v>32.913719999999998</c:v>
                </c:pt>
                <c:pt idx="222">
                  <c:v>33.061979999999998</c:v>
                </c:pt>
                <c:pt idx="223">
                  <c:v>33.210239999999999</c:v>
                </c:pt>
                <c:pt idx="224">
                  <c:v>33.358499999999999</c:v>
                </c:pt>
                <c:pt idx="225">
                  <c:v>33.506759999999993</c:v>
                </c:pt>
                <c:pt idx="226">
                  <c:v>33.655019999999993</c:v>
                </c:pt>
                <c:pt idx="227">
                  <c:v>33.803280000000001</c:v>
                </c:pt>
                <c:pt idx="228">
                  <c:v>33.951540000000001</c:v>
                </c:pt>
                <c:pt idx="229">
                  <c:v>34.099799999999995</c:v>
                </c:pt>
                <c:pt idx="230">
                  <c:v>34.248059999999995</c:v>
                </c:pt>
                <c:pt idx="231">
                  <c:v>34.396320000000003</c:v>
                </c:pt>
                <c:pt idx="232">
                  <c:v>34.544579999999996</c:v>
                </c:pt>
                <c:pt idx="233">
                  <c:v>34.692839999999997</c:v>
                </c:pt>
                <c:pt idx="234">
                  <c:v>34.841099999999997</c:v>
                </c:pt>
                <c:pt idx="235">
                  <c:v>34.989359999999998</c:v>
                </c:pt>
                <c:pt idx="236">
                  <c:v>35.137619999999998</c:v>
                </c:pt>
                <c:pt idx="237">
                  <c:v>35.285879999999999</c:v>
                </c:pt>
                <c:pt idx="238">
                  <c:v>35.434139999999999</c:v>
                </c:pt>
                <c:pt idx="239">
                  <c:v>35.5824</c:v>
                </c:pt>
                <c:pt idx="240">
                  <c:v>35.730659999999993</c:v>
                </c:pt>
                <c:pt idx="241">
                  <c:v>35.878920000000001</c:v>
                </c:pt>
                <c:pt idx="242">
                  <c:v>36.027180000000001</c:v>
                </c:pt>
                <c:pt idx="243">
                  <c:v>36.175439999999995</c:v>
                </c:pt>
                <c:pt idx="244">
                  <c:v>36.323699999999995</c:v>
                </c:pt>
                <c:pt idx="245">
                  <c:v>36.471959999999996</c:v>
                </c:pt>
                <c:pt idx="246">
                  <c:v>36.620220000000003</c:v>
                </c:pt>
                <c:pt idx="247">
                  <c:v>36.768479999999997</c:v>
                </c:pt>
                <c:pt idx="248">
                  <c:v>36.916739999999997</c:v>
                </c:pt>
                <c:pt idx="249">
                  <c:v>37.064999999999998</c:v>
                </c:pt>
                <c:pt idx="250">
                  <c:v>37.213259999999998</c:v>
                </c:pt>
                <c:pt idx="251">
                  <c:v>37.361519999999999</c:v>
                </c:pt>
                <c:pt idx="252">
                  <c:v>37.509779999999999</c:v>
                </c:pt>
                <c:pt idx="253">
                  <c:v>37.65804</c:v>
                </c:pt>
                <c:pt idx="254">
                  <c:v>37.806299999999993</c:v>
                </c:pt>
                <c:pt idx="255">
                  <c:v>37.954560000000001</c:v>
                </c:pt>
                <c:pt idx="256">
                  <c:v>38.102820000000001</c:v>
                </c:pt>
                <c:pt idx="257">
                  <c:v>38.251079999999995</c:v>
                </c:pt>
                <c:pt idx="258">
                  <c:v>38.399339999999995</c:v>
                </c:pt>
                <c:pt idx="259">
                  <c:v>38.547599999999996</c:v>
                </c:pt>
                <c:pt idx="260">
                  <c:v>38.695860000000003</c:v>
                </c:pt>
                <c:pt idx="261">
                  <c:v>38.844119999999997</c:v>
                </c:pt>
                <c:pt idx="262">
                  <c:v>38.992379999999997</c:v>
                </c:pt>
                <c:pt idx="263">
                  <c:v>39.140639999999998</c:v>
                </c:pt>
                <c:pt idx="264">
                  <c:v>39.288899999999998</c:v>
                </c:pt>
                <c:pt idx="265">
                  <c:v>39.437159999999999</c:v>
                </c:pt>
                <c:pt idx="266">
                  <c:v>39.585419999999999</c:v>
                </c:pt>
                <c:pt idx="267">
                  <c:v>39.73368</c:v>
                </c:pt>
                <c:pt idx="268">
                  <c:v>39.881939999999993</c:v>
                </c:pt>
                <c:pt idx="269">
                  <c:v>40.030199999999994</c:v>
                </c:pt>
                <c:pt idx="270">
                  <c:v>40.178460000000001</c:v>
                </c:pt>
                <c:pt idx="271">
                  <c:v>40.326720000000002</c:v>
                </c:pt>
                <c:pt idx="272">
                  <c:v>40.474979999999995</c:v>
                </c:pt>
                <c:pt idx="273">
                  <c:v>40.623239999999996</c:v>
                </c:pt>
                <c:pt idx="274">
                  <c:v>40.771500000000003</c:v>
                </c:pt>
                <c:pt idx="275">
                  <c:v>40.919759999999997</c:v>
                </c:pt>
                <c:pt idx="276">
                  <c:v>41.068019999999997</c:v>
                </c:pt>
                <c:pt idx="277">
                  <c:v>41.216279999999998</c:v>
                </c:pt>
                <c:pt idx="278">
                  <c:v>41.364539999999998</c:v>
                </c:pt>
                <c:pt idx="279">
                  <c:v>41.512799999999999</c:v>
                </c:pt>
                <c:pt idx="280">
                  <c:v>41.661059999999999</c:v>
                </c:pt>
                <c:pt idx="281">
                  <c:v>41.80932</c:v>
                </c:pt>
                <c:pt idx="282">
                  <c:v>41.957579999999993</c:v>
                </c:pt>
                <c:pt idx="283">
                  <c:v>42.105839999999993</c:v>
                </c:pt>
                <c:pt idx="284">
                  <c:v>42.254100000000001</c:v>
                </c:pt>
                <c:pt idx="285">
                  <c:v>42.402360000000002</c:v>
                </c:pt>
                <c:pt idx="286">
                  <c:v>42.550619999999995</c:v>
                </c:pt>
                <c:pt idx="287">
                  <c:v>42.698879999999996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AF-4CCC-B65E-2FB0ED766249}"/>
            </c:ext>
          </c:extLst>
        </c:ser>
        <c:ser>
          <c:idx val="2"/>
          <c:order val="2"/>
          <c:tx>
            <c:strRef>
              <c:f>'BV Post Bassin'!$M$109</c:f>
              <c:strCache>
                <c:ptCount val="1"/>
                <c:pt idx="0">
                  <c:v>Ve-Vs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'BV Post Bassin'!$B$111:$B$398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Post Bassin'!$M$111:$M$398</c:f>
              <c:numCache>
                <c:formatCode>#,##0.00</c:formatCode>
                <c:ptCount val="288"/>
                <c:pt idx="0">
                  <c:v>18.817054343161193</c:v>
                </c:pt>
                <c:pt idx="1">
                  <c:v>23.449259569310669</c:v>
                </c:pt>
                <c:pt idx="2">
                  <c:v>29.437265745838261</c:v>
                </c:pt>
                <c:pt idx="3">
                  <c:v>32.060764886699715</c:v>
                </c:pt>
                <c:pt idx="4">
                  <c:v>34.269205954890822</c:v>
                </c:pt>
                <c:pt idx="5">
                  <c:v>36.193462603069548</c:v>
                </c:pt>
                <c:pt idx="6">
                  <c:v>35.801995942868714</c:v>
                </c:pt>
                <c:pt idx="7">
                  <c:v>36.590265150423527</c:v>
                </c:pt>
                <c:pt idx="8">
                  <c:v>37.287824741371885</c:v>
                </c:pt>
                <c:pt idx="9">
                  <c:v>37.912210905066125</c:v>
                </c:pt>
                <c:pt idx="10">
                  <c:v>38.476201598275424</c:v>
                </c:pt>
                <c:pt idx="11">
                  <c:v>38.983717316340055</c:v>
                </c:pt>
                <c:pt idx="12">
                  <c:v>39.371612390056008</c:v>
                </c:pt>
                <c:pt idx="13">
                  <c:v>39.731448970178896</c:v>
                </c:pt>
                <c:pt idx="14">
                  <c:v>40.061832733543056</c:v>
                </c:pt>
                <c:pt idx="15">
                  <c:v>40.366273506481356</c:v>
                </c:pt>
                <c:pt idx="16">
                  <c:v>40.647674110527213</c:v>
                </c:pt>
                <c:pt idx="17">
                  <c:v>40.908464247771441</c:v>
                </c:pt>
                <c:pt idx="18">
                  <c:v>41.150699169980321</c:v>
                </c:pt>
                <c:pt idx="19">
                  <c:v>41.376133736276294</c:v>
                </c:pt>
                <c:pt idx="20">
                  <c:v>41.586278906178407</c:v>
                </c:pt>
                <c:pt idx="21">
                  <c:v>41.782445461435863</c:v>
                </c:pt>
                <c:pt idx="22">
                  <c:v>41.96577828594323</c:v>
                </c:pt>
                <c:pt idx="23">
                  <c:v>42.012360537405385</c:v>
                </c:pt>
                <c:pt idx="24">
                  <c:v>42.253473580783911</c:v>
                </c:pt>
                <c:pt idx="25">
                  <c:v>42.482584140243823</c:v>
                </c:pt>
                <c:pt idx="26">
                  <c:v>42.700504206078882</c:v>
                </c:pt>
                <c:pt idx="27">
                  <c:v>42.907963147952437</c:v>
                </c:pt>
                <c:pt idx="28">
                  <c:v>43.105618739893018</c:v>
                </c:pt>
                <c:pt idx="29">
                  <c:v>43.294066388496276</c:v>
                </c:pt>
                <c:pt idx="30">
                  <c:v>43.47384690673875</c:v>
                </c:pt>
                <c:pt idx="31">
                  <c:v>43.645453101715127</c:v>
                </c:pt>
                <c:pt idx="32">
                  <c:v>43.809335388341751</c:v>
                </c:pt>
                <c:pt idx="33">
                  <c:v>43.965906597938726</c:v>
                </c:pt>
                <c:pt idx="34">
                  <c:v>44.115546117243383</c:v>
                </c:pt>
                <c:pt idx="35">
                  <c:v>44.258603467396789</c:v>
                </c:pt>
                <c:pt idx="36">
                  <c:v>45.197831689519994</c:v>
                </c:pt>
                <c:pt idx="37">
                  <c:v>45.391331765952785</c:v>
                </c:pt>
                <c:pt idx="38">
                  <c:v>45.578169296930525</c:v>
                </c:pt>
                <c:pt idx="39">
                  <c:v>45.758640120658804</c:v>
                </c:pt>
                <c:pt idx="40">
                  <c:v>45.933019934522548</c:v>
                </c:pt>
                <c:pt idx="41">
                  <c:v>46.101566120162865</c:v>
                </c:pt>
                <c:pt idx="42">
                  <c:v>46.264519363980909</c:v>
                </c:pt>
                <c:pt idx="43">
                  <c:v>46.422105100191658</c:v>
                </c:pt>
                <c:pt idx="44">
                  <c:v>46.574534799421393</c:v>
                </c:pt>
                <c:pt idx="45">
                  <c:v>46.722007122423072</c:v>
                </c:pt>
                <c:pt idx="46">
                  <c:v>46.864708955633766</c:v>
                </c:pt>
                <c:pt idx="47">
                  <c:v>47.002816342915466</c:v>
                </c:pt>
                <c:pt idx="48">
                  <c:v>47.136495325819268</c:v>
                </c:pt>
                <c:pt idx="49">
                  <c:v>47.265902703025134</c:v>
                </c:pt>
                <c:pt idx="50">
                  <c:v>47.391186718182873</c:v>
                </c:pt>
                <c:pt idx="51">
                  <c:v>47.512487684168129</c:v>
                </c:pt>
                <c:pt idx="52">
                  <c:v>47.629938550732398</c:v>
                </c:pt>
                <c:pt idx="53">
                  <c:v>47.743665421645566</c:v>
                </c:pt>
                <c:pt idx="54">
                  <c:v>47.853788026671396</c:v>
                </c:pt>
                <c:pt idx="55">
                  <c:v>47.960420153065719</c:v>
                </c:pt>
                <c:pt idx="56">
                  <c:v>48.063670040724851</c:v>
                </c:pt>
                <c:pt idx="57">
                  <c:v>48.163640744627941</c:v>
                </c:pt>
                <c:pt idx="58">
                  <c:v>48.260430467792645</c:v>
                </c:pt>
                <c:pt idx="59">
                  <c:v>48.354132867601635</c:v>
                </c:pt>
                <c:pt idx="60">
                  <c:v>48.444837338033366</c:v>
                </c:pt>
                <c:pt idx="61">
                  <c:v>48.532629270056148</c:v>
                </c:pt>
                <c:pt idx="62">
                  <c:v>48.617590292197036</c:v>
                </c:pt>
                <c:pt idx="63">
                  <c:v>48.699798493084742</c:v>
                </c:pt>
                <c:pt idx="64">
                  <c:v>48.779328627575673</c:v>
                </c:pt>
                <c:pt idx="65">
                  <c:v>48.856252307907539</c:v>
                </c:pt>
                <c:pt idx="66">
                  <c:v>48.930638181177201</c:v>
                </c:pt>
                <c:pt idx="67">
                  <c:v>49.002552094308875</c:v>
                </c:pt>
                <c:pt idx="68">
                  <c:v>49.072057247565887</c:v>
                </c:pt>
                <c:pt idx="69">
                  <c:v>49.13921433755425</c:v>
                </c:pt>
                <c:pt idx="70">
                  <c:v>49.204081690576743</c:v>
                </c:pt>
                <c:pt idx="71">
                  <c:v>50.822123000437941</c:v>
                </c:pt>
                <c:pt idx="72">
                  <c:v>52.414789105730939</c:v>
                </c:pt>
                <c:pt idx="73">
                  <c:v>52.450058212045832</c:v>
                </c:pt>
                <c:pt idx="74">
                  <c:v>52.483385722032921</c:v>
                </c:pt>
                <c:pt idx="75">
                  <c:v>52.514817658316154</c:v>
                </c:pt>
                <c:pt idx="76">
                  <c:v>52.54439836440239</c:v>
                </c:pt>
                <c:pt idx="77">
                  <c:v>52.572170586850376</c:v>
                </c:pt>
                <c:pt idx="78">
                  <c:v>52.598175552421758</c:v>
                </c:pt>
                <c:pt idx="79">
                  <c:v>52.622453040579828</c:v>
                </c:pt>
                <c:pt idx="80">
                  <c:v>52.645041451670686</c:v>
                </c:pt>
                <c:pt idx="81">
                  <c:v>52.665977871094427</c:v>
                </c:pt>
                <c:pt idx="82">
                  <c:v>52.685298129747714</c:v>
                </c:pt>
                <c:pt idx="83">
                  <c:v>52.703036860996093</c:v>
                </c:pt>
                <c:pt idx="84">
                  <c:v>52.719227554414893</c:v>
                </c:pt>
                <c:pt idx="85">
                  <c:v>52.733902606516963</c:v>
                </c:pt>
                <c:pt idx="86">
                  <c:v>52.747093368669532</c:v>
                </c:pt>
                <c:pt idx="87">
                  <c:v>52.758830192386057</c:v>
                </c:pt>
                <c:pt idx="88">
                  <c:v>52.769142472165484</c:v>
                </c:pt>
                <c:pt idx="89">
                  <c:v>52.778058686036616</c:v>
                </c:pt>
                <c:pt idx="90">
                  <c:v>52.785606433955991</c:v>
                </c:pt>
                <c:pt idx="91">
                  <c:v>52.791812474193534</c:v>
                </c:pt>
                <c:pt idx="92">
                  <c:v>52.796702757834083</c:v>
                </c:pt>
                <c:pt idx="93">
                  <c:v>52.800302461508828</c:v>
                </c:pt>
                <c:pt idx="94">
                  <c:v>52.802636018468291</c:v>
                </c:pt>
                <c:pt idx="95">
                  <c:v>52.803727148094687</c:v>
                </c:pt>
                <c:pt idx="96">
                  <c:v>52.803598883949462</c:v>
                </c:pt>
                <c:pt idx="97">
                  <c:v>52.802273600441502</c:v>
                </c:pt>
                <c:pt idx="98">
                  <c:v>52.799773038198126</c:v>
                </c:pt>
                <c:pt idx="99">
                  <c:v>52.796118328214384</c:v>
                </c:pt>
                <c:pt idx="100">
                  <c:v>52.791330014849876</c:v>
                </c:pt>
                <c:pt idx="101">
                  <c:v>52.785428077741059</c:v>
                </c:pt>
                <c:pt idx="102">
                  <c:v>52.77843195268774</c:v>
                </c:pt>
                <c:pt idx="103">
                  <c:v>52.770360551573631</c:v>
                </c:pt>
                <c:pt idx="104">
                  <c:v>52.761232281372514</c:v>
                </c:pt>
                <c:pt idx="105">
                  <c:v>52.751065062291815</c:v>
                </c:pt>
                <c:pt idx="106">
                  <c:v>52.73987634509912</c:v>
                </c:pt>
                <c:pt idx="107">
                  <c:v>52.727683127676869</c:v>
                </c:pt>
                <c:pt idx="108">
                  <c:v>52.71450197084588</c:v>
                </c:pt>
                <c:pt idx="109">
                  <c:v>52.700349013495682</c:v>
                </c:pt>
                <c:pt idx="110">
                  <c:v>52.685239987059838</c:v>
                </c:pt>
                <c:pt idx="111">
                  <c:v>52.669190229368354</c:v>
                </c:pt>
                <c:pt idx="112">
                  <c:v>52.652214697910154</c:v>
                </c:pt>
                <c:pt idx="113">
                  <c:v>52.634327982536348</c:v>
                </c:pt>
                <c:pt idx="114">
                  <c:v>52.615544317630594</c:v>
                </c:pt>
                <c:pt idx="115">
                  <c:v>52.595877593776095</c:v>
                </c:pt>
                <c:pt idx="116">
                  <c:v>52.575341368941253</c:v>
                </c:pt>
                <c:pt idx="117">
                  <c:v>52.553948879210552</c:v>
                </c:pt>
                <c:pt idx="118">
                  <c:v>52.531713049080039</c:v>
                </c:pt>
                <c:pt idx="119">
                  <c:v>52.508646501341872</c:v>
                </c:pt>
                <c:pt idx="120">
                  <c:v>52.484761566573894</c:v>
                </c:pt>
                <c:pt idx="121">
                  <c:v>52.460070292256326</c:v>
                </c:pt>
                <c:pt idx="122">
                  <c:v>52.434584451531379</c:v>
                </c:pt>
                <c:pt idx="123">
                  <c:v>52.408315551622842</c:v>
                </c:pt>
                <c:pt idx="124">
                  <c:v>52.381274841932296</c:v>
                </c:pt>
                <c:pt idx="125">
                  <c:v>52.35347332182554</c:v>
                </c:pt>
                <c:pt idx="126">
                  <c:v>52.324921748124353</c:v>
                </c:pt>
                <c:pt idx="127">
                  <c:v>52.295630642316929</c:v>
                </c:pt>
                <c:pt idx="128">
                  <c:v>52.265610297499236</c:v>
                </c:pt>
                <c:pt idx="129">
                  <c:v>52.234870785059655</c:v>
                </c:pt>
                <c:pt idx="130">
                  <c:v>52.203421961118238</c:v>
                </c:pt>
                <c:pt idx="131">
                  <c:v>52.171273472731144</c:v>
                </c:pt>
                <c:pt idx="132">
                  <c:v>52.138434763871004</c:v>
                </c:pt>
                <c:pt idx="133">
                  <c:v>52.104915081192743</c:v>
                </c:pt>
                <c:pt idx="134">
                  <c:v>52.070723479593418</c:v>
                </c:pt>
                <c:pt idx="135">
                  <c:v>52.035868827576351</c:v>
                </c:pt>
                <c:pt idx="136">
                  <c:v>52.000359812425977</c:v>
                </c:pt>
                <c:pt idx="137">
                  <c:v>51.964204945203761</c:v>
                </c:pt>
                <c:pt idx="138">
                  <c:v>51.927412565569476</c:v>
                </c:pt>
                <c:pt idx="139">
                  <c:v>51.889990846438849</c:v>
                </c:pt>
                <c:pt idx="140">
                  <c:v>51.851947798480758</c:v>
                </c:pt>
                <c:pt idx="141">
                  <c:v>51.813291274463353</c:v>
                </c:pt>
                <c:pt idx="142">
                  <c:v>51.774028973453319</c:v>
                </c:pt>
                <c:pt idx="143">
                  <c:v>51.73416844487511</c:v>
                </c:pt>
                <c:pt idx="144">
                  <c:v>51.693717092436032</c:v>
                </c:pt>
                <c:pt idx="145">
                  <c:v>51.652682177921406</c:v>
                </c:pt>
                <c:pt idx="146">
                  <c:v>51.611070824866388</c:v>
                </c:pt>
                <c:pt idx="147">
                  <c:v>51.568890022107638</c:v>
                </c:pt>
                <c:pt idx="148">
                  <c:v>51.526146627221209</c:v>
                </c:pt>
                <c:pt idx="149">
                  <c:v>51.482847369850106</c:v>
                </c:pt>
                <c:pt idx="150">
                  <c:v>51.438998854925345</c:v>
                </c:pt>
                <c:pt idx="151">
                  <c:v>51.394607565785861</c:v>
                </c:pt>
                <c:pt idx="152">
                  <c:v>51.349679867200408</c:v>
                </c:pt>
                <c:pt idx="153">
                  <c:v>51.304222008294246</c:v>
                </c:pt>
                <c:pt idx="154">
                  <c:v>51.258240125386394</c:v>
                </c:pt>
                <c:pt idx="155">
                  <c:v>51.211740244738451</c:v>
                </c:pt>
                <c:pt idx="156">
                  <c:v>51.16472828521961</c:v>
                </c:pt>
                <c:pt idx="157">
                  <c:v>51.117210060890969</c:v>
                </c:pt>
                <c:pt idx="158">
                  <c:v>51.069191283511103</c:v>
                </c:pt>
                <c:pt idx="159">
                  <c:v>51.020677564966775</c:v>
                </c:pt>
                <c:pt idx="160">
                  <c:v>50.971674419630993</c:v>
                </c:pt>
                <c:pt idx="161">
                  <c:v>50.922187266651434</c:v>
                </c:pt>
                <c:pt idx="162">
                  <c:v>50.872221432170711</c:v>
                </c:pt>
                <c:pt idx="163">
                  <c:v>50.821782151482282</c:v>
                </c:pt>
                <c:pt idx="164">
                  <c:v>50.770874571123237</c:v>
                </c:pt>
                <c:pt idx="165">
                  <c:v>50.719503750906412</c:v>
                </c:pt>
                <c:pt idx="166">
                  <c:v>50.667674665894687</c:v>
                </c:pt>
                <c:pt idx="167">
                  <c:v>50.615392208317701</c:v>
                </c:pt>
                <c:pt idx="168">
                  <c:v>50.56266118943531</c:v>
                </c:pt>
                <c:pt idx="169">
                  <c:v>50.509486341347312</c:v>
                </c:pt>
                <c:pt idx="170">
                  <c:v>50.455872318753258</c:v>
                </c:pt>
                <c:pt idx="171">
                  <c:v>50.401823700662177</c:v>
                </c:pt>
                <c:pt idx="172">
                  <c:v>50.347344992055824</c:v>
                </c:pt>
                <c:pt idx="173">
                  <c:v>50.292440625505037</c:v>
                </c:pt>
                <c:pt idx="174">
                  <c:v>50.237114962742609</c:v>
                </c:pt>
                <c:pt idx="175">
                  <c:v>50.181372296192478</c:v>
                </c:pt>
                <c:pt idx="176">
                  <c:v>50.125216850457832</c:v>
                </c:pt>
                <c:pt idx="177">
                  <c:v>50.068652783769004</c:v>
                </c:pt>
                <c:pt idx="178">
                  <c:v>50.011684189392639</c:v>
                </c:pt>
                <c:pt idx="179">
                  <c:v>49.954315097002727</c:v>
                </c:pt>
                <c:pt idx="180">
                  <c:v>49.896549474016055</c:v>
                </c:pt>
                <c:pt idx="181">
                  <c:v>49.838391226891424</c:v>
                </c:pt>
                <c:pt idx="182">
                  <c:v>49.779844202396035</c:v>
                </c:pt>
                <c:pt idx="183">
                  <c:v>49.720912188837538</c:v>
                </c:pt>
                <c:pt idx="184">
                  <c:v>49.661598917264996</c:v>
                </c:pt>
                <c:pt idx="185">
                  <c:v>49.60190806263833</c:v>
                </c:pt>
                <c:pt idx="186">
                  <c:v>49.541843244967822</c:v>
                </c:pt>
                <c:pt idx="187">
                  <c:v>49.481408030425115</c:v>
                </c:pt>
                <c:pt idx="188">
                  <c:v>49.420605932424778</c:v>
                </c:pt>
                <c:pt idx="189">
                  <c:v>49.359440412679717</c:v>
                </c:pt>
                <c:pt idx="190">
                  <c:v>49.29791488222925</c:v>
                </c:pt>
                <c:pt idx="191">
                  <c:v>49.236032702442046</c:v>
                </c:pt>
                <c:pt idx="192">
                  <c:v>49.173797185993585</c:v>
                </c:pt>
                <c:pt idx="193">
                  <c:v>49.111211597819874</c:v>
                </c:pt>
                <c:pt idx="194">
                  <c:v>49.048279156047322</c:v>
                </c:pt>
                <c:pt idx="195">
                  <c:v>48.985003032900053</c:v>
                </c:pt>
                <c:pt idx="196">
                  <c:v>48.921386355584914</c:v>
                </c:pt>
                <c:pt idx="197">
                  <c:v>48.857432207155597</c:v>
                </c:pt>
                <c:pt idx="198">
                  <c:v>48.793143627354866</c:v>
                </c:pt>
                <c:pt idx="199">
                  <c:v>48.72852361343736</c:v>
                </c:pt>
                <c:pt idx="200">
                  <c:v>48.66357512097278</c:v>
                </c:pt>
                <c:pt idx="201">
                  <c:v>48.598301064629595</c:v>
                </c:pt>
                <c:pt idx="202">
                  <c:v>48.532704318939921</c:v>
                </c:pt>
                <c:pt idx="203">
                  <c:v>48.466787719047666</c:v>
                </c:pt>
                <c:pt idx="204">
                  <c:v>48.400554061437617</c:v>
                </c:pt>
                <c:pt idx="205">
                  <c:v>48.334006104648701</c:v>
                </c:pt>
                <c:pt idx="206">
                  <c:v>48.267146569969896</c:v>
                </c:pt>
                <c:pt idx="207">
                  <c:v>48.199978142120479</c:v>
                </c:pt>
                <c:pt idx="208">
                  <c:v>48.132503469914894</c:v>
                </c:pt>
                <c:pt idx="209">
                  <c:v>48.064725166911849</c:v>
                </c:pt>
                <c:pt idx="210">
                  <c:v>47.996645812048811</c:v>
                </c:pt>
                <c:pt idx="211">
                  <c:v>47.928267950262544</c:v>
                </c:pt>
                <c:pt idx="212">
                  <c:v>47.859594093095225</c:v>
                </c:pt>
                <c:pt idx="213">
                  <c:v>47.790626719286941</c:v>
                </c:pt>
                <c:pt idx="214">
                  <c:v>47.721368275355118</c:v>
                </c:pt>
                <c:pt idx="215">
                  <c:v>47.651821176161441</c:v>
                </c:pt>
                <c:pt idx="216">
                  <c:v>47.581987805465509</c:v>
                </c:pt>
                <c:pt idx="217">
                  <c:v>47.51187051646653</c:v>
                </c:pt>
                <c:pt idx="218">
                  <c:v>47.441471632333581</c:v>
                </c:pt>
                <c:pt idx="219">
                  <c:v>47.370793446723852</c:v>
                </c:pt>
                <c:pt idx="220">
                  <c:v>47.299838224289495</c:v>
                </c:pt>
                <c:pt idx="221">
                  <c:v>47.228608201174211</c:v>
                </c:pt>
                <c:pt idx="222">
                  <c:v>47.157105585498364</c:v>
                </c:pt>
                <c:pt idx="223">
                  <c:v>47.085332557834306</c:v>
                </c:pt>
                <c:pt idx="224">
                  <c:v>47.013291271670845</c:v>
                </c:pt>
                <c:pt idx="225">
                  <c:v>46.940983853869106</c:v>
                </c:pt>
                <c:pt idx="226">
                  <c:v>46.868412405106866</c:v>
                </c:pt>
                <c:pt idx="227">
                  <c:v>46.795579000315669</c:v>
                </c:pt>
                <c:pt idx="228">
                  <c:v>46.722485689107152</c:v>
                </c:pt>
                <c:pt idx="229">
                  <c:v>46.649134496190946</c:v>
                </c:pt>
                <c:pt idx="230">
                  <c:v>46.5755274217845</c:v>
                </c:pt>
                <c:pt idx="231">
                  <c:v>46.501666442013303</c:v>
                </c:pt>
                <c:pt idx="232">
                  <c:v>46.42755350930419</c:v>
                </c:pt>
                <c:pt idx="233">
                  <c:v>46.353190552769199</c:v>
                </c:pt>
                <c:pt idx="234">
                  <c:v>46.278579478582799</c:v>
                </c:pt>
                <c:pt idx="235">
                  <c:v>46.203722170350467</c:v>
                </c:pt>
                <c:pt idx="236">
                  <c:v>46.128620489470592</c:v>
                </c:pt>
                <c:pt idx="237">
                  <c:v>46.053276275488436</c:v>
                </c:pt>
                <c:pt idx="238">
                  <c:v>45.977691346443606</c:v>
                </c:pt>
                <c:pt idx="239">
                  <c:v>45.901867499210006</c:v>
                </c:pt>
                <c:pt idx="240">
                  <c:v>45.825806509829441</c:v>
                </c:pt>
                <c:pt idx="241">
                  <c:v>45.749510133838278</c:v>
                </c:pt>
                <c:pt idx="242">
                  <c:v>45.672980106587957</c:v>
                </c:pt>
                <c:pt idx="243">
                  <c:v>45.596218143558758</c:v>
                </c:pt>
                <c:pt idx="244">
                  <c:v>45.519225940668342</c:v>
                </c:pt>
                <c:pt idx="245">
                  <c:v>45.442005174572913</c:v>
                </c:pt>
                <c:pt idx="246">
                  <c:v>45.364557502963692</c:v>
                </c:pt>
                <c:pt idx="247">
                  <c:v>45.286884564857345</c:v>
                </c:pt>
                <c:pt idx="248">
                  <c:v>45.208987980880146</c:v>
                </c:pt>
                <c:pt idx="249">
                  <c:v>45.130869353547794</c:v>
                </c:pt>
                <c:pt idx="250">
                  <c:v>45.052530267539105</c:v>
                </c:pt>
                <c:pt idx="251">
                  <c:v>44.973972289964536</c:v>
                </c:pt>
                <c:pt idx="252">
                  <c:v>44.895196970630273</c:v>
                </c:pt>
                <c:pt idx="253">
                  <c:v>44.816205842296341</c:v>
                </c:pt>
                <c:pt idx="254">
                  <c:v>44.737000420930585</c:v>
                </c:pt>
                <c:pt idx="255">
                  <c:v>44.657582205957496</c:v>
                </c:pt>
                <c:pt idx="256">
                  <c:v>44.577952680503024</c:v>
                </c:pt>
                <c:pt idx="257">
                  <c:v>44.498113311633894</c:v>
                </c:pt>
                <c:pt idx="258">
                  <c:v>44.418065550593141</c:v>
                </c:pt>
                <c:pt idx="259">
                  <c:v>44.337810833031092</c:v>
                </c:pt>
                <c:pt idx="260">
                  <c:v>44.257350579232217</c:v>
                </c:pt>
                <c:pt idx="261">
                  <c:v>44.176686194337726</c:v>
                </c:pt>
                <c:pt idx="262">
                  <c:v>44.095819068564111</c:v>
                </c:pt>
                <c:pt idx="263">
                  <c:v>44.014750577417736</c:v>
                </c:pt>
                <c:pt idx="264">
                  <c:v>43.933482081905453</c:v>
                </c:pt>
                <c:pt idx="265">
                  <c:v>43.852014928741632</c:v>
                </c:pt>
                <c:pt idx="266">
                  <c:v>43.770350450551234</c:v>
                </c:pt>
                <c:pt idx="267">
                  <c:v>43.68848996606949</c:v>
                </c:pt>
                <c:pt idx="268">
                  <c:v>43.606434780337729</c:v>
                </c:pt>
                <c:pt idx="269">
                  <c:v>43.524186184895925</c:v>
                </c:pt>
                <c:pt idx="270">
                  <c:v>43.441745457971962</c:v>
                </c:pt>
                <c:pt idx="271">
                  <c:v>43.359113864667187</c:v>
                </c:pt>
                <c:pt idx="272">
                  <c:v>43.276292657138931</c:v>
                </c:pt>
                <c:pt idx="273">
                  <c:v>43.193283074779671</c:v>
                </c:pt>
                <c:pt idx="274">
                  <c:v>43.110086344393906</c:v>
                </c:pt>
                <c:pt idx="275">
                  <c:v>43.026703680370076</c:v>
                </c:pt>
                <c:pt idx="276">
                  <c:v>42.943136284851811</c:v>
                </c:pt>
                <c:pt idx="277">
                  <c:v>42.859385347904464</c:v>
                </c:pt>
                <c:pt idx="278">
                  <c:v>42.775452047679487</c:v>
                </c:pt>
                <c:pt idx="279">
                  <c:v>42.691337550576151</c:v>
                </c:pt>
                <c:pt idx="280">
                  <c:v>42.607043011400116</c:v>
                </c:pt>
                <c:pt idx="281">
                  <c:v>42.522569573519192</c:v>
                </c:pt>
                <c:pt idx="282">
                  <c:v>42.43791836901751</c:v>
                </c:pt>
                <c:pt idx="283">
                  <c:v>42.353090518845313</c:v>
                </c:pt>
                <c:pt idx="284">
                  <c:v>42.268087132967985</c:v>
                </c:pt>
                <c:pt idx="285">
                  <c:v>42.182909310511434</c:v>
                </c:pt>
                <c:pt idx="286">
                  <c:v>42.097558139905502</c:v>
                </c:pt>
                <c:pt idx="287">
                  <c:v>42.012034699024987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AF-4CCC-B65E-2FB0ED766249}"/>
            </c:ext>
          </c:extLst>
        </c:ser>
        <c:ser>
          <c:idx val="3"/>
          <c:order val="3"/>
          <c:tx>
            <c:v>Vmaxi</c:v>
          </c:tx>
          <c:spPr>
            <a:ln w="53975">
              <a:solidFill>
                <a:srgbClr val="FF0000"/>
              </a:solidFill>
            </a:ln>
          </c:spPr>
          <c:marker>
            <c:symbol val="x"/>
            <c:size val="10"/>
            <c:spPr>
              <a:solidFill>
                <a:srgbClr val="FFFF00">
                  <a:alpha val="40000"/>
                </a:srgbClr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'BV Post Bassin'!$C$100</c:f>
              <c:numCache>
                <c:formatCode>General_)</c:formatCode>
                <c:ptCount val="1"/>
                <c:pt idx="0">
                  <c:v>480</c:v>
                </c:pt>
              </c:numCache>
            </c:numRef>
          </c:xVal>
          <c:yVal>
            <c:numRef>
              <c:f>'BV Post Bassin'!$C$99</c:f>
              <c:numCache>
                <c:formatCode>#,##0.00</c:formatCode>
                <c:ptCount val="1"/>
                <c:pt idx="0">
                  <c:v>52.803727148094687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1AF-4CCC-B65E-2FB0ED766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156800"/>
        <c:axId val="254158720"/>
      </c:scatterChart>
      <c:valAx>
        <c:axId val="254156800"/>
        <c:scaling>
          <c:orientation val="minMax"/>
        </c:scaling>
        <c:delete val="0"/>
        <c:axPos val="b"/>
        <c:majorGridlines/>
        <c:numFmt formatCode="General_)" sourceLinked="1"/>
        <c:majorTickMark val="out"/>
        <c:minorTickMark val="none"/>
        <c:tickLblPos val="nextTo"/>
        <c:crossAx val="254158720"/>
        <c:crosses val="autoZero"/>
        <c:crossBetween val="midCat"/>
      </c:valAx>
      <c:valAx>
        <c:axId val="25415872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54156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'BV Post Bassin'!$K$418</c:f>
              <c:strCache>
                <c:ptCount val="1"/>
                <c:pt idx="0">
                  <c:v>Ve [m3]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'BV Post Bassin'!$B$420:$B$707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Post Bassin'!$K$420:$K$707</c:f>
              <c:numCache>
                <c:formatCode>#,##0.00</c:formatCode>
                <c:ptCount val="288"/>
                <c:pt idx="0">
                  <c:v>29.84644482159591</c:v>
                </c:pt>
                <c:pt idx="1">
                  <c:v>36.500684982463738</c:v>
                </c:pt>
                <c:pt idx="2">
                  <c:v>45.618437674853134</c:v>
                </c:pt>
                <c:pt idx="3">
                  <c:v>48.916282409832327</c:v>
                </c:pt>
                <c:pt idx="4">
                  <c:v>51.699897183397198</c:v>
                </c:pt>
                <c:pt idx="5">
                  <c:v>54.133793428516476</c:v>
                </c:pt>
                <c:pt idx="6">
                  <c:v>52.828468785007317</c:v>
                </c:pt>
                <c:pt idx="7">
                  <c:v>53.560077102763991</c:v>
                </c:pt>
                <c:pt idx="8">
                  <c:v>54.213806747980783</c:v>
                </c:pt>
                <c:pt idx="9">
                  <c:v>54.805346121978019</c:v>
                </c:pt>
                <c:pt idx="10">
                  <c:v>55.346016909974054</c:v>
                </c:pt>
                <c:pt idx="11">
                  <c:v>56.261350012500102</c:v>
                </c:pt>
                <c:pt idx="12">
                  <c:v>56.914833022270912</c:v>
                </c:pt>
                <c:pt idx="13">
                  <c:v>57.134583996858439</c:v>
                </c:pt>
                <c:pt idx="14">
                  <c:v>57.339929837565819</c:v>
                </c:pt>
                <c:pt idx="15">
                  <c:v>57.532686084172589</c:v>
                </c:pt>
                <c:pt idx="16">
                  <c:v>57.714342930014162</c:v>
                </c:pt>
                <c:pt idx="17">
                  <c:v>57.886138848157913</c:v>
                </c:pt>
                <c:pt idx="18">
                  <c:v>58.049114462642727</c:v>
                </c:pt>
                <c:pt idx="19">
                  <c:v>58.204152710199786</c:v>
                </c:pt>
                <c:pt idx="20">
                  <c:v>58.352009282132073</c:v>
                </c:pt>
                <c:pt idx="21">
                  <c:v>58.493336042790382</c:v>
                </c:pt>
                <c:pt idx="22">
                  <c:v>58.628699286082572</c:v>
                </c:pt>
                <c:pt idx="23">
                  <c:v>58.130356550779325</c:v>
                </c:pt>
                <c:pt idx="24">
                  <c:v>58.57320581020776</c:v>
                </c:pt>
                <c:pt idx="25">
                  <c:v>59.003549223796249</c:v>
                </c:pt>
                <c:pt idx="26">
                  <c:v>59.422206808790897</c:v>
                </c:pt>
                <c:pt idx="27">
                  <c:v>59.829916613362983</c:v>
                </c:pt>
                <c:pt idx="28">
                  <c:v>60.227345525020674</c:v>
                </c:pt>
                <c:pt idx="29">
                  <c:v>60.615098332854295</c:v>
                </c:pt>
                <c:pt idx="30">
                  <c:v>60.993725374128502</c:v>
                </c:pt>
                <c:pt idx="31">
                  <c:v>61.36372902460284</c:v>
                </c:pt>
                <c:pt idx="32">
                  <c:v>61.725569237864605</c:v>
                </c:pt>
                <c:pt idx="33">
                  <c:v>62.079668297435767</c:v>
                </c:pt>
                <c:pt idx="34">
                  <c:v>62.426414913255279</c:v>
                </c:pt>
                <c:pt idx="35">
                  <c:v>62.766167769028982</c:v>
                </c:pt>
                <c:pt idx="36">
                  <c:v>66.102332464086274</c:v>
                </c:pt>
                <c:pt idx="37">
                  <c:v>66.672408968327332</c:v>
                </c:pt>
                <c:pt idx="38">
                  <c:v>67.232402764905345</c:v>
                </c:pt>
                <c:pt idx="39">
                  <c:v>67.782744014251293</c:v>
                </c:pt>
                <c:pt idx="40">
                  <c:v>68.323834312215311</c:v>
                </c:pt>
                <c:pt idx="41">
                  <c:v>68.856049232308706</c:v>
                </c:pt>
                <c:pt idx="42">
                  <c:v>69.379740586951229</c:v>
                </c:pt>
                <c:pt idx="43">
                  <c:v>69.895238444554664</c:v>
                </c:pt>
                <c:pt idx="44">
                  <c:v>70.402852933721263</c:v>
                </c:pt>
                <c:pt idx="45">
                  <c:v>70.902875861228296</c:v>
                </c:pt>
                <c:pt idx="46">
                  <c:v>71.395582166624521</c:v>
                </c:pt>
                <c:pt idx="47">
                  <c:v>71.881231233041703</c:v>
                </c:pt>
                <c:pt idx="48">
                  <c:v>72.36006807111751</c:v>
                </c:pt>
                <c:pt idx="49">
                  <c:v>72.832324390636032</c:v>
                </c:pt>
                <c:pt idx="50">
                  <c:v>73.298219572554572</c:v>
                </c:pt>
                <c:pt idx="51">
                  <c:v>73.757961552438189</c:v>
                </c:pt>
                <c:pt idx="52">
                  <c:v>74.211747624914679</c:v>
                </c:pt>
                <c:pt idx="53">
                  <c:v>74.659765177559748</c:v>
                </c:pt>
                <c:pt idx="54">
                  <c:v>75.102192361589175</c:v>
                </c:pt>
                <c:pt idx="55">
                  <c:v>75.53919870584248</c:v>
                </c:pt>
                <c:pt idx="56">
                  <c:v>75.970945679775085</c:v>
                </c:pt>
                <c:pt idx="57">
                  <c:v>76.397587210510437</c:v>
                </c:pt>
                <c:pt idx="58">
                  <c:v>76.819270158422285</c:v>
                </c:pt>
                <c:pt idx="59">
                  <c:v>77.236134755218799</c:v>
                </c:pt>
                <c:pt idx="60">
                  <c:v>77.648315008055334</c:v>
                </c:pt>
                <c:pt idx="61">
                  <c:v>78.055939072823335</c:v>
                </c:pt>
                <c:pt idx="62">
                  <c:v>78.459129599421786</c:v>
                </c:pt>
                <c:pt idx="63">
                  <c:v>78.858004051524162</c:v>
                </c:pt>
                <c:pt idx="64">
                  <c:v>79.252675003092023</c:v>
                </c:pt>
                <c:pt idx="65">
                  <c:v>79.64325041365619</c:v>
                </c:pt>
                <c:pt idx="66">
                  <c:v>80.029833884183205</c:v>
                </c:pt>
                <c:pt idx="67">
                  <c:v>80.41252489516404</c:v>
                </c:pt>
                <c:pt idx="68">
                  <c:v>80.791419028403382</c:v>
                </c:pt>
                <c:pt idx="69">
                  <c:v>81.166608173842917</c:v>
                </c:pt>
                <c:pt idx="70">
                  <c:v>81.538180722628283</c:v>
                </c:pt>
                <c:pt idx="71">
                  <c:v>87.251661254660306</c:v>
                </c:pt>
                <c:pt idx="72">
                  <c:v>92.708285743131853</c:v>
                </c:pt>
                <c:pt idx="73">
                  <c:v>92.818088747795713</c:v>
                </c:pt>
                <c:pt idx="74">
                  <c:v>92.926545284435193</c:v>
                </c:pt>
                <c:pt idx="75">
                  <c:v>93.03368949078866</c:v>
                </c:pt>
                <c:pt idx="76">
                  <c:v>93.139554203863099</c:v>
                </c:pt>
                <c:pt idx="77">
                  <c:v>93.244171025649962</c:v>
                </c:pt>
                <c:pt idx="78">
                  <c:v>93.347570384726154</c:v>
                </c:pt>
                <c:pt idx="79">
                  <c:v>93.449781594045547</c:v>
                </c:pt>
                <c:pt idx="80">
                  <c:v>93.550832905200707</c:v>
                </c:pt>
                <c:pt idx="81">
                  <c:v>93.650751559412157</c:v>
                </c:pt>
                <c:pt idx="82">
                  <c:v>93.749563835479634</c:v>
                </c:pt>
                <c:pt idx="83">
                  <c:v>93.847295094908745</c:v>
                </c:pt>
                <c:pt idx="84">
                  <c:v>93.943969824414225</c:v>
                </c:pt>
                <c:pt idx="85">
                  <c:v>94.03961167597825</c:v>
                </c:pt>
                <c:pt idx="86">
                  <c:v>94.134243504632281</c:v>
                </c:pt>
                <c:pt idx="87">
                  <c:v>94.227887404117212</c:v>
                </c:pt>
                <c:pt idx="88">
                  <c:v>94.320564740561281</c:v>
                </c:pt>
                <c:pt idx="89">
                  <c:v>94.412296184309739</c:v>
                </c:pt>
                <c:pt idx="90">
                  <c:v>94.503101740024618</c:v>
                </c:pt>
                <c:pt idx="91">
                  <c:v>94.593000775167781</c:v>
                </c:pt>
                <c:pt idx="92">
                  <c:v>94.682012046970627</c:v>
                </c:pt>
                <c:pt idx="93">
                  <c:v>94.770153727985047</c:v>
                </c:pt>
                <c:pt idx="94">
                  <c:v>94.857443430306489</c:v>
                </c:pt>
                <c:pt idx="95">
                  <c:v>94.943898228549216</c:v>
                </c:pt>
                <c:pt idx="96">
                  <c:v>95.029534681651896</c:v>
                </c:pt>
                <c:pt idx="97">
                  <c:v>95.114368853583343</c:v>
                </c:pt>
                <c:pt idx="98">
                  <c:v>95.19841633301543</c:v>
                </c:pt>
                <c:pt idx="99">
                  <c:v>95.281692252023788</c:v>
                </c:pt>
                <c:pt idx="100">
                  <c:v>95.364211303874399</c:v>
                </c:pt>
                <c:pt idx="101">
                  <c:v>95.445987759948054</c:v>
                </c:pt>
                <c:pt idx="102">
                  <c:v>95.527035485853617</c:v>
                </c:pt>
                <c:pt idx="103">
                  <c:v>95.607367956776571</c:v>
                </c:pt>
                <c:pt idx="104">
                  <c:v>95.686998272104319</c:v>
                </c:pt>
                <c:pt idx="105">
                  <c:v>95.765939169371507</c:v>
                </c:pt>
                <c:pt idx="106">
                  <c:v>95.844203037560916</c:v>
                </c:pt>
                <c:pt idx="107">
                  <c:v>95.92180192979626</c:v>
                </c:pt>
                <c:pt idx="108">
                  <c:v>95.998747575460115</c:v>
                </c:pt>
                <c:pt idx="109">
                  <c:v>96.075051391768326</c:v>
                </c:pt>
                <c:pt idx="110">
                  <c:v>96.150724494828296</c:v>
                </c:pt>
                <c:pt idx="111">
                  <c:v>96.225777710211517</c:v>
                </c:pt>
                <c:pt idx="112">
                  <c:v>96.300221583062708</c:v>
                </c:pt>
                <c:pt idx="113">
                  <c:v>96.374066387772473</c:v>
                </c:pt>
                <c:pt idx="114">
                  <c:v>96.447322137233144</c:v>
                </c:pt>
                <c:pt idx="115">
                  <c:v>96.519998591702361</c:v>
                </c:pt>
                <c:pt idx="116">
                  <c:v>96.592105267291757</c:v>
                </c:pt>
                <c:pt idx="117">
                  <c:v>96.663651444101092</c:v>
                </c:pt>
                <c:pt idx="118">
                  <c:v>96.734646174014188</c:v>
                </c:pt>
                <c:pt idx="119">
                  <c:v>96.805098288175373</c:v>
                </c:pt>
                <c:pt idx="120">
                  <c:v>96.87501640415978</c:v>
                </c:pt>
                <c:pt idx="121">
                  <c:v>96.944408932854898</c:v>
                </c:pt>
                <c:pt idx="122">
                  <c:v>97.01328408506474</c:v>
                </c:pt>
                <c:pt idx="123">
                  <c:v>97.081649877851675</c:v>
                </c:pt>
                <c:pt idx="124">
                  <c:v>97.14951414062854</c:v>
                </c:pt>
                <c:pt idx="125">
                  <c:v>97.216884521011124</c:v>
                </c:pt>
                <c:pt idx="126">
                  <c:v>97.283768490444118</c:v>
                </c:pt>
                <c:pt idx="127">
                  <c:v>97.350173349609491</c:v>
                </c:pt>
                <c:pt idx="128">
                  <c:v>97.416106233628454</c:v>
                </c:pt>
                <c:pt idx="129">
                  <c:v>97.481574117066017</c:v>
                </c:pt>
                <c:pt idx="130">
                  <c:v>97.546583818747138</c:v>
                </c:pt>
                <c:pt idx="131">
                  <c:v>97.611142006391887</c:v>
                </c:pt>
                <c:pt idx="132">
                  <c:v>97.675255201080489</c:v>
                </c:pt>
                <c:pt idx="133">
                  <c:v>97.738929781552244</c:v>
                </c:pt>
                <c:pt idx="134">
                  <c:v>97.802171988348306</c:v>
                </c:pt>
                <c:pt idx="135">
                  <c:v>97.864987927804265</c:v>
                </c:pt>
                <c:pt idx="136">
                  <c:v>97.927383575897963</c:v>
                </c:pt>
                <c:pt idx="137">
                  <c:v>97.989364781961626</c:v>
                </c:pt>
                <c:pt idx="138">
                  <c:v>98.050937272259773</c:v>
                </c:pt>
                <c:pt idx="139">
                  <c:v>98.112106653443774</c:v>
                </c:pt>
                <c:pt idx="140">
                  <c:v>98.172878415883204</c:v>
                </c:pt>
                <c:pt idx="141">
                  <c:v>98.233257936883334</c:v>
                </c:pt>
                <c:pt idx="142">
                  <c:v>98.293250483790274</c:v>
                </c:pt>
                <c:pt idx="143">
                  <c:v>98.352861216990377</c:v>
                </c:pt>
                <c:pt idx="144">
                  <c:v>98.412095192808266</c:v>
                </c:pt>
                <c:pt idx="145">
                  <c:v>98.470957366305498</c:v>
                </c:pt>
                <c:pt idx="146">
                  <c:v>98.52945259398652</c:v>
                </c:pt>
                <c:pt idx="147">
                  <c:v>98.587585636413962</c:v>
                </c:pt>
                <c:pt idx="148">
                  <c:v>98.645361160737863</c:v>
                </c:pt>
                <c:pt idx="149">
                  <c:v>98.70278374314104</c:v>
                </c:pt>
                <c:pt idx="150">
                  <c:v>98.759857871205</c:v>
                </c:pt>
                <c:pt idx="151">
                  <c:v>98.81658794619922</c:v>
                </c:pt>
                <c:pt idx="152">
                  <c:v>98.872978285296369</c:v>
                </c:pt>
                <c:pt idx="153">
                  <c:v>98.929033123716948</c:v>
                </c:pt>
                <c:pt idx="154">
                  <c:v>98.984756616805029</c:v>
                </c:pt>
                <c:pt idx="155">
                  <c:v>99.040152842039717</c:v>
                </c:pt>
                <c:pt idx="156">
                  <c:v>99.09522580098168</c:v>
                </c:pt>
                <c:pt idx="157">
                  <c:v>99.149979421160239</c:v>
                </c:pt>
                <c:pt idx="158">
                  <c:v>99.20441755790192</c:v>
                </c:pt>
                <c:pt idx="159">
                  <c:v>99.258543996101636</c:v>
                </c:pt>
                <c:pt idx="160">
                  <c:v>99.312362451940785</c:v>
                </c:pt>
                <c:pt idx="161">
                  <c:v>99.365876574552487</c:v>
                </c:pt>
                <c:pt idx="162">
                  <c:v>99.419089947636408</c:v>
                </c:pt>
                <c:pt idx="163">
                  <c:v>99.472006091025591</c:v>
                </c:pt>
                <c:pt idx="164">
                  <c:v>99.524628462205499</c:v>
                </c:pt>
                <c:pt idx="165">
                  <c:v>99.576960457789099</c:v>
                </c:pt>
                <c:pt idx="166">
                  <c:v>99.629005414947585</c:v>
                </c:pt>
                <c:pt idx="167">
                  <c:v>99.680766612799488</c:v>
                </c:pt>
                <c:pt idx="168">
                  <c:v>99.732247273759043</c:v>
                </c:pt>
                <c:pt idx="169">
                  <c:v>99.783450564845609</c:v>
                </c:pt>
                <c:pt idx="170">
                  <c:v>99.834379598955834</c:v>
                </c:pt>
                <c:pt idx="171">
                  <c:v>99.885037436097775</c:v>
                </c:pt>
                <c:pt idx="172">
                  <c:v>99.935427084592121</c:v>
                </c:pt>
                <c:pt idx="173">
                  <c:v>99.98555150223757</c:v>
                </c:pt>
                <c:pt idx="174">
                  <c:v>100.03541359744419</c:v>
                </c:pt>
                <c:pt idx="175">
                  <c:v>100.08501623033474</c:v>
                </c:pt>
                <c:pt idx="176">
                  <c:v>100.13436221381579</c:v>
                </c:pt>
                <c:pt idx="177">
                  <c:v>100.18345431461866</c:v>
                </c:pt>
                <c:pt idx="178">
                  <c:v>100.23229525431206</c:v>
                </c:pt>
                <c:pt idx="179">
                  <c:v>100.28088771028665</c:v>
                </c:pt>
                <c:pt idx="180">
                  <c:v>100.32923431671304</c:v>
                </c:pt>
                <c:pt idx="181">
                  <c:v>100.37733766547395</c:v>
                </c:pt>
                <c:pt idx="182">
                  <c:v>100.42520030707134</c:v>
                </c:pt>
                <c:pt idx="183">
                  <c:v>100.47282475150833</c:v>
                </c:pt>
                <c:pt idx="184">
                  <c:v>100.52021346914935</c:v>
                </c:pt>
                <c:pt idx="185">
                  <c:v>100.56736889155535</c:v>
                </c:pt>
                <c:pt idx="186">
                  <c:v>100.61429341229919</c:v>
                </c:pt>
                <c:pt idx="187">
                  <c:v>100.66098938775795</c:v>
                </c:pt>
                <c:pt idx="188">
                  <c:v>100.70745913788562</c:v>
                </c:pt>
                <c:pt idx="189">
                  <c:v>100.75370494696512</c:v>
                </c:pt>
                <c:pt idx="190">
                  <c:v>100.79972906434139</c:v>
                </c:pt>
                <c:pt idx="191">
                  <c:v>100.84553370513532</c:v>
                </c:pt>
                <c:pt idx="192">
                  <c:v>100.89112105093957</c:v>
                </c:pt>
                <c:pt idx="193">
                  <c:v>100.93649325049714</c:v>
                </c:pt>
                <c:pt idx="194">
                  <c:v>100.98165242036175</c:v>
                </c:pt>
                <c:pt idx="195">
                  <c:v>101.02660064554287</c:v>
                </c:pt>
                <c:pt idx="196">
                  <c:v>101.07133998013349</c:v>
                </c:pt>
                <c:pt idx="197">
                  <c:v>101.11587244792339</c:v>
                </c:pt>
                <c:pt idx="198">
                  <c:v>101.16020004299615</c:v>
                </c:pt>
                <c:pt idx="199">
                  <c:v>101.20432473031209</c:v>
                </c:pt>
                <c:pt idx="200">
                  <c:v>101.24824844627688</c:v>
                </c:pt>
                <c:pt idx="201">
                  <c:v>101.2919730992961</c:v>
                </c:pt>
                <c:pt idx="202">
                  <c:v>101.33550057031636</c:v>
                </c:pt>
                <c:pt idx="203">
                  <c:v>101.37883271335367</c:v>
                </c:pt>
                <c:pt idx="204">
                  <c:v>101.42197135600837</c:v>
                </c:pt>
                <c:pt idx="205">
                  <c:v>101.46491829996884</c:v>
                </c:pt>
                <c:pt idx="206">
                  <c:v>101.50767532150218</c:v>
                </c:pt>
                <c:pt idx="207">
                  <c:v>101.55024417193349</c:v>
                </c:pt>
                <c:pt idx="208">
                  <c:v>101.59262657811502</c:v>
                </c:pt>
                <c:pt idx="209">
                  <c:v>101.6348242428824</c:v>
                </c:pt>
                <c:pt idx="210">
                  <c:v>101.67683884550158</c:v>
                </c:pt>
                <c:pt idx="211">
                  <c:v>101.71867204210493</c:v>
                </c:pt>
                <c:pt idx="212">
                  <c:v>101.76032546611762</c:v>
                </c:pt>
                <c:pt idx="213">
                  <c:v>101.80180072867299</c:v>
                </c:pt>
                <c:pt idx="214">
                  <c:v>101.84309941902067</c:v>
                </c:pt>
                <c:pt idx="215">
                  <c:v>101.8842231049226</c:v>
                </c:pt>
                <c:pt idx="216">
                  <c:v>101.92517333304262</c:v>
                </c:pt>
                <c:pt idx="217">
                  <c:v>101.96595162932539</c:v>
                </c:pt>
                <c:pt idx="218">
                  <c:v>102.00655949936768</c:v>
                </c:pt>
                <c:pt idx="219">
                  <c:v>102.04699842878172</c:v>
                </c:pt>
                <c:pt idx="220">
                  <c:v>102.08726988354887</c:v>
                </c:pt>
                <c:pt idx="221">
                  <c:v>102.12737531036747</c:v>
                </c:pt>
                <c:pt idx="222">
                  <c:v>102.16731613699156</c:v>
                </c:pt>
                <c:pt idx="223">
                  <c:v>102.20709377256276</c:v>
                </c:pt>
                <c:pt idx="224">
                  <c:v>102.24670960793459</c:v>
                </c:pt>
                <c:pt idx="225">
                  <c:v>102.28616501599015</c:v>
                </c:pt>
                <c:pt idx="226">
                  <c:v>102.32546135195206</c:v>
                </c:pt>
                <c:pt idx="227">
                  <c:v>102.36459995368739</c:v>
                </c:pt>
                <c:pt idx="228">
                  <c:v>102.40358214200374</c:v>
                </c:pt>
                <c:pt idx="229">
                  <c:v>102.44240922094065</c:v>
                </c:pt>
                <c:pt idx="230">
                  <c:v>102.48108247805455</c:v>
                </c:pt>
                <c:pt idx="231">
                  <c:v>102.51960318469703</c:v>
                </c:pt>
                <c:pt idx="232">
                  <c:v>102.55797259628795</c:v>
                </c:pt>
                <c:pt idx="233">
                  <c:v>102.59619195258207</c:v>
                </c:pt>
                <c:pt idx="234">
                  <c:v>102.63426247793087</c:v>
                </c:pt>
                <c:pt idx="235">
                  <c:v>102.67218538153864</c:v>
                </c:pt>
                <c:pt idx="236">
                  <c:v>102.70996185771259</c:v>
                </c:pt>
                <c:pt idx="237">
                  <c:v>102.74759308610865</c:v>
                </c:pt>
                <c:pt idx="238">
                  <c:v>102.78508023197217</c:v>
                </c:pt>
                <c:pt idx="239">
                  <c:v>102.82242444637288</c:v>
                </c:pt>
                <c:pt idx="240">
                  <c:v>102.85962686643616</c:v>
                </c:pt>
                <c:pt idx="241">
                  <c:v>102.89668861556828</c:v>
                </c:pt>
                <c:pt idx="242">
                  <c:v>102.9336108036786</c:v>
                </c:pt>
                <c:pt idx="243">
                  <c:v>102.97039452739594</c:v>
                </c:pt>
                <c:pt idx="244">
                  <c:v>103.00704087028151</c:v>
                </c:pt>
                <c:pt idx="245">
                  <c:v>103.04355090303679</c:v>
                </c:pt>
                <c:pt idx="246">
                  <c:v>103.07992568370834</c:v>
                </c:pt>
                <c:pt idx="247">
                  <c:v>103.11616625788747</c:v>
                </c:pt>
                <c:pt idx="248">
                  <c:v>103.15227365890635</c:v>
                </c:pt>
                <c:pt idx="249">
                  <c:v>103.18824890803066</c:v>
                </c:pt>
                <c:pt idx="250">
                  <c:v>103.22409301464774</c:v>
                </c:pt>
                <c:pt idx="251">
                  <c:v>103.25980697645171</c:v>
                </c:pt>
                <c:pt idx="252">
                  <c:v>103.29539177962467</c:v>
                </c:pt>
                <c:pt idx="253">
                  <c:v>103.33084839901423</c:v>
                </c:pt>
                <c:pt idx="254">
                  <c:v>103.36617779830812</c:v>
                </c:pt>
                <c:pt idx="255">
                  <c:v>103.40138093020465</c:v>
                </c:pt>
                <c:pt idx="256">
                  <c:v>103.43645873658107</c:v>
                </c:pt>
                <c:pt idx="257">
                  <c:v>103.47141214865755</c:v>
                </c:pt>
                <c:pt idx="258">
                  <c:v>103.50624208715858</c:v>
                </c:pt>
                <c:pt idx="259">
                  <c:v>103.54094946247125</c:v>
                </c:pt>
                <c:pt idx="260">
                  <c:v>103.57553517480083</c:v>
                </c:pt>
                <c:pt idx="261">
                  <c:v>103.61000011432307</c:v>
                </c:pt>
                <c:pt idx="262">
                  <c:v>103.64434516133316</c:v>
                </c:pt>
                <c:pt idx="263">
                  <c:v>103.67857118639348</c:v>
                </c:pt>
                <c:pt idx="264">
                  <c:v>103.71267905047665</c:v>
                </c:pt>
                <c:pt idx="265">
                  <c:v>103.74666960510753</c:v>
                </c:pt>
                <c:pt idx="266">
                  <c:v>103.78054369250169</c:v>
                </c:pt>
                <c:pt idx="267">
                  <c:v>103.81430214570182</c:v>
                </c:pt>
                <c:pt idx="268">
                  <c:v>103.84794578871104</c:v>
                </c:pt>
                <c:pt idx="269">
                  <c:v>103.88147543662448</c:v>
                </c:pt>
                <c:pt idx="270">
                  <c:v>103.91489189575836</c:v>
                </c:pt>
                <c:pt idx="271">
                  <c:v>103.94819596377602</c:v>
                </c:pt>
                <c:pt idx="272">
                  <c:v>103.98138842981227</c:v>
                </c:pt>
                <c:pt idx="273">
                  <c:v>104.01447007459615</c:v>
                </c:pt>
                <c:pt idx="274">
                  <c:v>104.04744167056982</c:v>
                </c:pt>
                <c:pt idx="275">
                  <c:v>104.08030398200664</c:v>
                </c:pt>
                <c:pt idx="276">
                  <c:v>104.11305776512718</c:v>
                </c:pt>
                <c:pt idx="277">
                  <c:v>104.1457037682123</c:v>
                </c:pt>
                <c:pt idx="278">
                  <c:v>104.17824273171473</c:v>
                </c:pt>
                <c:pt idx="279">
                  <c:v>104.2106753883691</c:v>
                </c:pt>
                <c:pt idx="280">
                  <c:v>104.24300246329912</c:v>
                </c:pt>
                <c:pt idx="281">
                  <c:v>104.27522467412368</c:v>
                </c:pt>
                <c:pt idx="282">
                  <c:v>104.30734273106087</c:v>
                </c:pt>
                <c:pt idx="283">
                  <c:v>104.33935733703005</c:v>
                </c:pt>
                <c:pt idx="284">
                  <c:v>104.37126918775219</c:v>
                </c:pt>
                <c:pt idx="285">
                  <c:v>104.4030789718485</c:v>
                </c:pt>
                <c:pt idx="286">
                  <c:v>104.43478737093757</c:v>
                </c:pt>
                <c:pt idx="287">
                  <c:v>104.46639505973076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6F-403A-A4F8-652E8E75EFF8}"/>
            </c:ext>
          </c:extLst>
        </c:ser>
        <c:ser>
          <c:idx val="1"/>
          <c:order val="1"/>
          <c:tx>
            <c:strRef>
              <c:f>'BV Post Bassin'!$L$418</c:f>
              <c:strCache>
                <c:ptCount val="1"/>
                <c:pt idx="0">
                  <c:v>Vs [m3]</c:v>
                </c:pt>
              </c:strCache>
            </c:strRef>
          </c:tx>
          <c:marker>
            <c:symbol val="none"/>
          </c:marker>
          <c:xVal>
            <c:numRef>
              <c:f>'BV Post Bassin'!$B$420:$B$707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Post Bassin'!$L$420:$L$707</c:f>
              <c:numCache>
                <c:formatCode>#,##0.00</c:formatCode>
                <c:ptCount val="288"/>
                <c:pt idx="0">
                  <c:v>0.17791199999999999</c:v>
                </c:pt>
                <c:pt idx="1">
                  <c:v>0.29652000000000001</c:v>
                </c:pt>
                <c:pt idx="2">
                  <c:v>0.44477999999999995</c:v>
                </c:pt>
                <c:pt idx="3">
                  <c:v>0.59304000000000001</c:v>
                </c:pt>
                <c:pt idx="4">
                  <c:v>0.74129999999999996</c:v>
                </c:pt>
                <c:pt idx="5">
                  <c:v>0.88955999999999991</c:v>
                </c:pt>
                <c:pt idx="6">
                  <c:v>1.03782</c:v>
                </c:pt>
                <c:pt idx="7">
                  <c:v>1.18608</c:v>
                </c:pt>
                <c:pt idx="8">
                  <c:v>1.3343399999999999</c:v>
                </c:pt>
                <c:pt idx="9">
                  <c:v>1.4825999999999999</c:v>
                </c:pt>
                <c:pt idx="10">
                  <c:v>1.63086</c:v>
                </c:pt>
                <c:pt idx="11">
                  <c:v>1.7791199999999998</c:v>
                </c:pt>
                <c:pt idx="12">
                  <c:v>1.9273799999999999</c:v>
                </c:pt>
                <c:pt idx="13">
                  <c:v>2.0756399999999999</c:v>
                </c:pt>
                <c:pt idx="14">
                  <c:v>2.2239</c:v>
                </c:pt>
                <c:pt idx="15">
                  <c:v>2.37216</c:v>
                </c:pt>
                <c:pt idx="16">
                  <c:v>2.5204200000000001</c:v>
                </c:pt>
                <c:pt idx="17">
                  <c:v>2.6686799999999997</c:v>
                </c:pt>
                <c:pt idx="18">
                  <c:v>2.8169400000000002</c:v>
                </c:pt>
                <c:pt idx="19">
                  <c:v>2.9651999999999998</c:v>
                </c:pt>
                <c:pt idx="20">
                  <c:v>3.1134599999999999</c:v>
                </c:pt>
                <c:pt idx="21">
                  <c:v>3.26172</c:v>
                </c:pt>
                <c:pt idx="22">
                  <c:v>3.40998</c:v>
                </c:pt>
                <c:pt idx="23">
                  <c:v>3.5582399999999996</c:v>
                </c:pt>
                <c:pt idx="24">
                  <c:v>3.7065000000000001</c:v>
                </c:pt>
                <c:pt idx="25">
                  <c:v>3.8547599999999997</c:v>
                </c:pt>
                <c:pt idx="26">
                  <c:v>4.0030200000000002</c:v>
                </c:pt>
                <c:pt idx="27">
                  <c:v>4.1512799999999999</c:v>
                </c:pt>
                <c:pt idx="28">
                  <c:v>4.2995400000000004</c:v>
                </c:pt>
                <c:pt idx="29">
                  <c:v>4.4478</c:v>
                </c:pt>
                <c:pt idx="30">
                  <c:v>4.5960599999999996</c:v>
                </c:pt>
                <c:pt idx="31">
                  <c:v>4.7443200000000001</c:v>
                </c:pt>
                <c:pt idx="32">
                  <c:v>4.8925799999999997</c:v>
                </c:pt>
                <c:pt idx="33">
                  <c:v>5.0408400000000002</c:v>
                </c:pt>
                <c:pt idx="34">
                  <c:v>5.1890999999999998</c:v>
                </c:pt>
                <c:pt idx="35">
                  <c:v>5.3373599999999994</c:v>
                </c:pt>
                <c:pt idx="36">
                  <c:v>5.4856199999999999</c:v>
                </c:pt>
                <c:pt idx="37">
                  <c:v>5.6338800000000004</c:v>
                </c:pt>
                <c:pt idx="38">
                  <c:v>5.7821399999999992</c:v>
                </c:pt>
                <c:pt idx="39">
                  <c:v>5.9303999999999997</c:v>
                </c:pt>
                <c:pt idx="40">
                  <c:v>6.0786600000000002</c:v>
                </c:pt>
                <c:pt idx="41">
                  <c:v>6.2269199999999998</c:v>
                </c:pt>
                <c:pt idx="42">
                  <c:v>6.3751799999999994</c:v>
                </c:pt>
                <c:pt idx="43">
                  <c:v>6.5234399999999999</c:v>
                </c:pt>
                <c:pt idx="44">
                  <c:v>6.6716999999999995</c:v>
                </c:pt>
                <c:pt idx="45">
                  <c:v>6.81996</c:v>
                </c:pt>
                <c:pt idx="46">
                  <c:v>6.9682199999999996</c:v>
                </c:pt>
                <c:pt idx="47">
                  <c:v>7.1164799999999993</c:v>
                </c:pt>
                <c:pt idx="48">
                  <c:v>7.2647399999999998</c:v>
                </c:pt>
                <c:pt idx="49">
                  <c:v>7.4130000000000003</c:v>
                </c:pt>
                <c:pt idx="50">
                  <c:v>7.561259999999999</c:v>
                </c:pt>
                <c:pt idx="51">
                  <c:v>7.7095199999999995</c:v>
                </c:pt>
                <c:pt idx="52">
                  <c:v>7.85778</c:v>
                </c:pt>
                <c:pt idx="53">
                  <c:v>8.0060400000000005</c:v>
                </c:pt>
                <c:pt idx="54">
                  <c:v>8.1542999999999992</c:v>
                </c:pt>
                <c:pt idx="55">
                  <c:v>8.3025599999999997</c:v>
                </c:pt>
                <c:pt idx="56">
                  <c:v>8.4508200000000002</c:v>
                </c:pt>
                <c:pt idx="57">
                  <c:v>8.5990800000000007</c:v>
                </c:pt>
                <c:pt idx="58">
                  <c:v>8.7473399999999994</c:v>
                </c:pt>
                <c:pt idx="59">
                  <c:v>8.8956</c:v>
                </c:pt>
                <c:pt idx="60">
                  <c:v>9.0438599999999987</c:v>
                </c:pt>
                <c:pt idx="61">
                  <c:v>9.1921199999999992</c:v>
                </c:pt>
                <c:pt idx="62">
                  <c:v>9.3403799999999997</c:v>
                </c:pt>
                <c:pt idx="63">
                  <c:v>9.4886400000000002</c:v>
                </c:pt>
                <c:pt idx="64">
                  <c:v>9.6368999999999989</c:v>
                </c:pt>
                <c:pt idx="65">
                  <c:v>9.7851599999999994</c:v>
                </c:pt>
                <c:pt idx="66">
                  <c:v>9.9334199999999999</c:v>
                </c:pt>
                <c:pt idx="67">
                  <c:v>10.08168</c:v>
                </c:pt>
                <c:pt idx="68">
                  <c:v>10.229939999999999</c:v>
                </c:pt>
                <c:pt idx="69">
                  <c:v>10.3782</c:v>
                </c:pt>
                <c:pt idx="70">
                  <c:v>10.526459999999998</c:v>
                </c:pt>
                <c:pt idx="71">
                  <c:v>10.674719999999999</c:v>
                </c:pt>
                <c:pt idx="72">
                  <c:v>10.822979999999999</c:v>
                </c:pt>
                <c:pt idx="73">
                  <c:v>10.97124</c:v>
                </c:pt>
                <c:pt idx="74">
                  <c:v>11.1195</c:v>
                </c:pt>
                <c:pt idx="75">
                  <c:v>11.267760000000001</c:v>
                </c:pt>
                <c:pt idx="76">
                  <c:v>11.416019999999998</c:v>
                </c:pt>
                <c:pt idx="77">
                  <c:v>11.564279999999998</c:v>
                </c:pt>
                <c:pt idx="78">
                  <c:v>11.712539999999999</c:v>
                </c:pt>
                <c:pt idx="79">
                  <c:v>11.860799999999999</c:v>
                </c:pt>
                <c:pt idx="80">
                  <c:v>12.00906</c:v>
                </c:pt>
                <c:pt idx="81">
                  <c:v>12.15732</c:v>
                </c:pt>
                <c:pt idx="82">
                  <c:v>12.305579999999999</c:v>
                </c:pt>
                <c:pt idx="83">
                  <c:v>12.45384</c:v>
                </c:pt>
                <c:pt idx="84">
                  <c:v>12.602099999999998</c:v>
                </c:pt>
                <c:pt idx="85">
                  <c:v>12.750359999999999</c:v>
                </c:pt>
                <c:pt idx="86">
                  <c:v>12.898619999999999</c:v>
                </c:pt>
                <c:pt idx="87">
                  <c:v>13.04688</c:v>
                </c:pt>
                <c:pt idx="88">
                  <c:v>13.195139999999999</c:v>
                </c:pt>
                <c:pt idx="89">
                  <c:v>13.343399999999999</c:v>
                </c:pt>
                <c:pt idx="90">
                  <c:v>13.49166</c:v>
                </c:pt>
                <c:pt idx="91">
                  <c:v>13.63992</c:v>
                </c:pt>
                <c:pt idx="92">
                  <c:v>13.788179999999999</c:v>
                </c:pt>
                <c:pt idx="93">
                  <c:v>13.936439999999999</c:v>
                </c:pt>
                <c:pt idx="94">
                  <c:v>14.0847</c:v>
                </c:pt>
                <c:pt idx="95">
                  <c:v>14.232959999999999</c:v>
                </c:pt>
                <c:pt idx="96">
                  <c:v>14.381219999999999</c:v>
                </c:pt>
                <c:pt idx="97">
                  <c:v>14.52948</c:v>
                </c:pt>
                <c:pt idx="98">
                  <c:v>14.67774</c:v>
                </c:pt>
                <c:pt idx="99">
                  <c:v>14.826000000000001</c:v>
                </c:pt>
                <c:pt idx="100">
                  <c:v>14.974259999999999</c:v>
                </c:pt>
                <c:pt idx="101">
                  <c:v>15.122519999999998</c:v>
                </c:pt>
                <c:pt idx="102">
                  <c:v>15.270779999999998</c:v>
                </c:pt>
                <c:pt idx="103">
                  <c:v>15.419039999999999</c:v>
                </c:pt>
                <c:pt idx="104">
                  <c:v>15.567299999999999</c:v>
                </c:pt>
                <c:pt idx="105">
                  <c:v>15.71556</c:v>
                </c:pt>
                <c:pt idx="106">
                  <c:v>15.86382</c:v>
                </c:pt>
                <c:pt idx="107">
                  <c:v>16.012080000000001</c:v>
                </c:pt>
                <c:pt idx="108">
                  <c:v>16.160339999999998</c:v>
                </c:pt>
                <c:pt idx="109">
                  <c:v>16.308599999999998</c:v>
                </c:pt>
                <c:pt idx="110">
                  <c:v>16.456859999999999</c:v>
                </c:pt>
                <c:pt idx="111">
                  <c:v>16.605119999999999</c:v>
                </c:pt>
                <c:pt idx="112">
                  <c:v>16.753379999999996</c:v>
                </c:pt>
                <c:pt idx="113">
                  <c:v>16.90164</c:v>
                </c:pt>
                <c:pt idx="114">
                  <c:v>17.049899999999997</c:v>
                </c:pt>
                <c:pt idx="115">
                  <c:v>17.198160000000001</c:v>
                </c:pt>
                <c:pt idx="116">
                  <c:v>17.346419999999998</c:v>
                </c:pt>
                <c:pt idx="117">
                  <c:v>17.494679999999999</c:v>
                </c:pt>
                <c:pt idx="118">
                  <c:v>17.642939999999999</c:v>
                </c:pt>
                <c:pt idx="119">
                  <c:v>17.7912</c:v>
                </c:pt>
                <c:pt idx="120">
                  <c:v>17.93946</c:v>
                </c:pt>
                <c:pt idx="121">
                  <c:v>18.087719999999997</c:v>
                </c:pt>
                <c:pt idx="122">
                  <c:v>18.235979999999998</c:v>
                </c:pt>
                <c:pt idx="123">
                  <c:v>18.384239999999998</c:v>
                </c:pt>
                <c:pt idx="124">
                  <c:v>18.532499999999999</c:v>
                </c:pt>
                <c:pt idx="125">
                  <c:v>18.680759999999999</c:v>
                </c:pt>
                <c:pt idx="126">
                  <c:v>18.82902</c:v>
                </c:pt>
                <c:pt idx="127">
                  <c:v>18.97728</c:v>
                </c:pt>
                <c:pt idx="128">
                  <c:v>19.125539999999997</c:v>
                </c:pt>
                <c:pt idx="129">
                  <c:v>19.273799999999998</c:v>
                </c:pt>
                <c:pt idx="130">
                  <c:v>19.422059999999998</c:v>
                </c:pt>
                <c:pt idx="131">
                  <c:v>19.570319999999999</c:v>
                </c:pt>
                <c:pt idx="132">
                  <c:v>19.718579999999999</c:v>
                </c:pt>
                <c:pt idx="133">
                  <c:v>19.86684</c:v>
                </c:pt>
                <c:pt idx="134">
                  <c:v>20.015099999999997</c:v>
                </c:pt>
                <c:pt idx="135">
                  <c:v>20.163360000000001</c:v>
                </c:pt>
                <c:pt idx="136">
                  <c:v>20.311619999999998</c:v>
                </c:pt>
                <c:pt idx="137">
                  <c:v>20.459879999999998</c:v>
                </c:pt>
                <c:pt idx="138">
                  <c:v>20.608139999999999</c:v>
                </c:pt>
                <c:pt idx="139">
                  <c:v>20.756399999999999</c:v>
                </c:pt>
                <c:pt idx="140">
                  <c:v>20.90466</c:v>
                </c:pt>
                <c:pt idx="141">
                  <c:v>21.052919999999997</c:v>
                </c:pt>
                <c:pt idx="142">
                  <c:v>21.201180000000001</c:v>
                </c:pt>
                <c:pt idx="143">
                  <c:v>21.349439999999998</c:v>
                </c:pt>
                <c:pt idx="144">
                  <c:v>21.497699999999998</c:v>
                </c:pt>
                <c:pt idx="145">
                  <c:v>21.645959999999999</c:v>
                </c:pt>
                <c:pt idx="146">
                  <c:v>21.794219999999999</c:v>
                </c:pt>
                <c:pt idx="147">
                  <c:v>21.94248</c:v>
                </c:pt>
                <c:pt idx="148">
                  <c:v>22.090739999999997</c:v>
                </c:pt>
                <c:pt idx="149">
                  <c:v>22.239000000000001</c:v>
                </c:pt>
                <c:pt idx="150">
                  <c:v>22.387259999999998</c:v>
                </c:pt>
                <c:pt idx="151">
                  <c:v>22.535520000000002</c:v>
                </c:pt>
                <c:pt idx="152">
                  <c:v>22.683779999999999</c:v>
                </c:pt>
                <c:pt idx="153">
                  <c:v>22.832039999999996</c:v>
                </c:pt>
                <c:pt idx="154">
                  <c:v>22.9803</c:v>
                </c:pt>
                <c:pt idx="155">
                  <c:v>23.128559999999997</c:v>
                </c:pt>
                <c:pt idx="156">
                  <c:v>23.276820000000001</c:v>
                </c:pt>
                <c:pt idx="157">
                  <c:v>23.425079999999998</c:v>
                </c:pt>
                <c:pt idx="158">
                  <c:v>23.573340000000002</c:v>
                </c:pt>
                <c:pt idx="159">
                  <c:v>23.721599999999999</c:v>
                </c:pt>
                <c:pt idx="160">
                  <c:v>23.869859999999996</c:v>
                </c:pt>
                <c:pt idx="161">
                  <c:v>24.01812</c:v>
                </c:pt>
                <c:pt idx="162">
                  <c:v>24.166379999999997</c:v>
                </c:pt>
                <c:pt idx="163">
                  <c:v>24.314640000000001</c:v>
                </c:pt>
                <c:pt idx="164">
                  <c:v>24.462899999999998</c:v>
                </c:pt>
                <c:pt idx="165">
                  <c:v>24.611159999999998</c:v>
                </c:pt>
                <c:pt idx="166">
                  <c:v>24.759419999999999</c:v>
                </c:pt>
                <c:pt idx="167">
                  <c:v>24.907679999999999</c:v>
                </c:pt>
                <c:pt idx="168">
                  <c:v>25.05594</c:v>
                </c:pt>
                <c:pt idx="169">
                  <c:v>25.204199999999997</c:v>
                </c:pt>
                <c:pt idx="170">
                  <c:v>25.352460000000001</c:v>
                </c:pt>
                <c:pt idx="171">
                  <c:v>25.500719999999998</c:v>
                </c:pt>
                <c:pt idx="172">
                  <c:v>25.648979999999998</c:v>
                </c:pt>
                <c:pt idx="173">
                  <c:v>25.797239999999999</c:v>
                </c:pt>
                <c:pt idx="174">
                  <c:v>25.945499999999999</c:v>
                </c:pt>
                <c:pt idx="175">
                  <c:v>26.09376</c:v>
                </c:pt>
                <c:pt idx="176">
                  <c:v>26.242019999999997</c:v>
                </c:pt>
                <c:pt idx="177">
                  <c:v>26.390279999999997</c:v>
                </c:pt>
                <c:pt idx="178">
                  <c:v>26.538539999999998</c:v>
                </c:pt>
                <c:pt idx="179">
                  <c:v>26.686799999999998</c:v>
                </c:pt>
                <c:pt idx="180">
                  <c:v>26.835059999999999</c:v>
                </c:pt>
                <c:pt idx="181">
                  <c:v>26.983319999999999</c:v>
                </c:pt>
                <c:pt idx="182">
                  <c:v>27.13158</c:v>
                </c:pt>
                <c:pt idx="183">
                  <c:v>27.27984</c:v>
                </c:pt>
                <c:pt idx="184">
                  <c:v>27.428099999999997</c:v>
                </c:pt>
                <c:pt idx="185">
                  <c:v>27.576359999999998</c:v>
                </c:pt>
                <c:pt idx="186">
                  <c:v>27.724619999999998</c:v>
                </c:pt>
                <c:pt idx="187">
                  <c:v>27.872879999999999</c:v>
                </c:pt>
                <c:pt idx="188">
                  <c:v>28.021139999999999</c:v>
                </c:pt>
                <c:pt idx="189">
                  <c:v>28.1694</c:v>
                </c:pt>
                <c:pt idx="190">
                  <c:v>28.31766</c:v>
                </c:pt>
                <c:pt idx="191">
                  <c:v>28.465919999999997</c:v>
                </c:pt>
                <c:pt idx="192">
                  <c:v>28.614179999999998</c:v>
                </c:pt>
                <c:pt idx="193">
                  <c:v>28.762439999999998</c:v>
                </c:pt>
                <c:pt idx="194">
                  <c:v>28.910699999999999</c:v>
                </c:pt>
                <c:pt idx="195">
                  <c:v>29.058959999999999</c:v>
                </c:pt>
                <c:pt idx="196">
                  <c:v>29.207219999999996</c:v>
                </c:pt>
                <c:pt idx="197">
                  <c:v>29.35548</c:v>
                </c:pt>
                <c:pt idx="198">
                  <c:v>29.503739999999997</c:v>
                </c:pt>
                <c:pt idx="199">
                  <c:v>29.652000000000001</c:v>
                </c:pt>
                <c:pt idx="200">
                  <c:v>29.800259999999998</c:v>
                </c:pt>
                <c:pt idx="201">
                  <c:v>29.948519999999998</c:v>
                </c:pt>
                <c:pt idx="202">
                  <c:v>30.096779999999999</c:v>
                </c:pt>
                <c:pt idx="203">
                  <c:v>30.245039999999996</c:v>
                </c:pt>
                <c:pt idx="204">
                  <c:v>30.3933</c:v>
                </c:pt>
                <c:pt idx="205">
                  <c:v>30.541559999999997</c:v>
                </c:pt>
                <c:pt idx="206">
                  <c:v>30.689820000000001</c:v>
                </c:pt>
                <c:pt idx="207">
                  <c:v>30.838079999999998</c:v>
                </c:pt>
                <c:pt idx="208">
                  <c:v>30.986339999999995</c:v>
                </c:pt>
                <c:pt idx="209">
                  <c:v>31.134599999999999</c:v>
                </c:pt>
                <c:pt idx="210">
                  <c:v>31.282859999999996</c:v>
                </c:pt>
                <c:pt idx="211">
                  <c:v>31.43112</c:v>
                </c:pt>
                <c:pt idx="212">
                  <c:v>31.579379999999997</c:v>
                </c:pt>
                <c:pt idx="213">
                  <c:v>31.727640000000001</c:v>
                </c:pt>
                <c:pt idx="214">
                  <c:v>31.875899999999998</c:v>
                </c:pt>
                <c:pt idx="215">
                  <c:v>32.024160000000002</c:v>
                </c:pt>
                <c:pt idx="216">
                  <c:v>32.172419999999995</c:v>
                </c:pt>
                <c:pt idx="217">
                  <c:v>32.320679999999996</c:v>
                </c:pt>
                <c:pt idx="218">
                  <c:v>32.468939999999996</c:v>
                </c:pt>
                <c:pt idx="219">
                  <c:v>32.617199999999997</c:v>
                </c:pt>
                <c:pt idx="220">
                  <c:v>32.765459999999997</c:v>
                </c:pt>
                <c:pt idx="221">
                  <c:v>32.913719999999998</c:v>
                </c:pt>
                <c:pt idx="222">
                  <c:v>33.061979999999998</c:v>
                </c:pt>
                <c:pt idx="223">
                  <c:v>33.210239999999999</c:v>
                </c:pt>
                <c:pt idx="224">
                  <c:v>33.358499999999999</c:v>
                </c:pt>
                <c:pt idx="225">
                  <c:v>33.506759999999993</c:v>
                </c:pt>
                <c:pt idx="226">
                  <c:v>33.655019999999993</c:v>
                </c:pt>
                <c:pt idx="227">
                  <c:v>33.803280000000001</c:v>
                </c:pt>
                <c:pt idx="228">
                  <c:v>33.951540000000001</c:v>
                </c:pt>
                <c:pt idx="229">
                  <c:v>34.099799999999995</c:v>
                </c:pt>
                <c:pt idx="230">
                  <c:v>34.248059999999995</c:v>
                </c:pt>
                <c:pt idx="231">
                  <c:v>34.396320000000003</c:v>
                </c:pt>
                <c:pt idx="232">
                  <c:v>34.544579999999996</c:v>
                </c:pt>
                <c:pt idx="233">
                  <c:v>34.692839999999997</c:v>
                </c:pt>
                <c:pt idx="234">
                  <c:v>34.841099999999997</c:v>
                </c:pt>
                <c:pt idx="235">
                  <c:v>34.989359999999998</c:v>
                </c:pt>
                <c:pt idx="236">
                  <c:v>35.137619999999998</c:v>
                </c:pt>
                <c:pt idx="237">
                  <c:v>35.285879999999999</c:v>
                </c:pt>
                <c:pt idx="238">
                  <c:v>35.434139999999999</c:v>
                </c:pt>
                <c:pt idx="239">
                  <c:v>35.5824</c:v>
                </c:pt>
                <c:pt idx="240">
                  <c:v>35.730659999999993</c:v>
                </c:pt>
                <c:pt idx="241">
                  <c:v>35.878920000000001</c:v>
                </c:pt>
                <c:pt idx="242">
                  <c:v>36.027180000000001</c:v>
                </c:pt>
                <c:pt idx="243">
                  <c:v>36.175439999999995</c:v>
                </c:pt>
                <c:pt idx="244">
                  <c:v>36.323699999999995</c:v>
                </c:pt>
                <c:pt idx="245">
                  <c:v>36.471959999999996</c:v>
                </c:pt>
                <c:pt idx="246">
                  <c:v>36.620220000000003</c:v>
                </c:pt>
                <c:pt idx="247">
                  <c:v>36.768479999999997</c:v>
                </c:pt>
                <c:pt idx="248">
                  <c:v>36.916739999999997</c:v>
                </c:pt>
                <c:pt idx="249">
                  <c:v>37.064999999999998</c:v>
                </c:pt>
                <c:pt idx="250">
                  <c:v>37.213259999999998</c:v>
                </c:pt>
                <c:pt idx="251">
                  <c:v>37.361519999999999</c:v>
                </c:pt>
                <c:pt idx="252">
                  <c:v>37.509779999999999</c:v>
                </c:pt>
                <c:pt idx="253">
                  <c:v>37.65804</c:v>
                </c:pt>
                <c:pt idx="254">
                  <c:v>37.806299999999993</c:v>
                </c:pt>
                <c:pt idx="255">
                  <c:v>37.954560000000001</c:v>
                </c:pt>
                <c:pt idx="256">
                  <c:v>38.102820000000001</c:v>
                </c:pt>
                <c:pt idx="257">
                  <c:v>38.251079999999995</c:v>
                </c:pt>
                <c:pt idx="258">
                  <c:v>38.399339999999995</c:v>
                </c:pt>
                <c:pt idx="259">
                  <c:v>38.547599999999996</c:v>
                </c:pt>
                <c:pt idx="260">
                  <c:v>38.695860000000003</c:v>
                </c:pt>
                <c:pt idx="261">
                  <c:v>38.844119999999997</c:v>
                </c:pt>
                <c:pt idx="262">
                  <c:v>38.992379999999997</c:v>
                </c:pt>
                <c:pt idx="263">
                  <c:v>39.140639999999998</c:v>
                </c:pt>
                <c:pt idx="264">
                  <c:v>39.288899999999998</c:v>
                </c:pt>
                <c:pt idx="265">
                  <c:v>39.437159999999999</c:v>
                </c:pt>
                <c:pt idx="266">
                  <c:v>39.585419999999999</c:v>
                </c:pt>
                <c:pt idx="267">
                  <c:v>39.73368</c:v>
                </c:pt>
                <c:pt idx="268">
                  <c:v>39.881939999999993</c:v>
                </c:pt>
                <c:pt idx="269">
                  <c:v>40.030199999999994</c:v>
                </c:pt>
                <c:pt idx="270">
                  <c:v>40.178460000000001</c:v>
                </c:pt>
                <c:pt idx="271">
                  <c:v>40.326720000000002</c:v>
                </c:pt>
                <c:pt idx="272">
                  <c:v>40.474979999999995</c:v>
                </c:pt>
                <c:pt idx="273">
                  <c:v>40.623239999999996</c:v>
                </c:pt>
                <c:pt idx="274">
                  <c:v>40.771500000000003</c:v>
                </c:pt>
                <c:pt idx="275">
                  <c:v>40.919759999999997</c:v>
                </c:pt>
                <c:pt idx="276">
                  <c:v>41.068019999999997</c:v>
                </c:pt>
                <c:pt idx="277">
                  <c:v>41.216279999999998</c:v>
                </c:pt>
                <c:pt idx="278">
                  <c:v>41.364539999999998</c:v>
                </c:pt>
                <c:pt idx="279">
                  <c:v>41.512799999999999</c:v>
                </c:pt>
                <c:pt idx="280">
                  <c:v>41.661059999999999</c:v>
                </c:pt>
                <c:pt idx="281">
                  <c:v>41.80932</c:v>
                </c:pt>
                <c:pt idx="282">
                  <c:v>41.957579999999993</c:v>
                </c:pt>
                <c:pt idx="283">
                  <c:v>42.105839999999993</c:v>
                </c:pt>
                <c:pt idx="284">
                  <c:v>42.254100000000001</c:v>
                </c:pt>
                <c:pt idx="285">
                  <c:v>42.402360000000002</c:v>
                </c:pt>
                <c:pt idx="286">
                  <c:v>42.550619999999995</c:v>
                </c:pt>
                <c:pt idx="287">
                  <c:v>42.698879999999996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6F-403A-A4F8-652E8E75EFF8}"/>
            </c:ext>
          </c:extLst>
        </c:ser>
        <c:ser>
          <c:idx val="2"/>
          <c:order val="2"/>
          <c:tx>
            <c:strRef>
              <c:f>'BV Post Bassin'!$M$418</c:f>
              <c:strCache>
                <c:ptCount val="1"/>
                <c:pt idx="0">
                  <c:v>Ve-Vs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'BV Post Bassin'!$B$420:$B$707</c:f>
              <c:numCache>
                <c:formatCode>General_)</c:formatCode>
                <c:ptCount val="288"/>
                <c:pt idx="0">
                  <c:v>6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300</c:v>
                </c:pt>
                <c:pt idx="60">
                  <c:v>305</c:v>
                </c:pt>
                <c:pt idx="61">
                  <c:v>310</c:v>
                </c:pt>
                <c:pt idx="62">
                  <c:v>315</c:v>
                </c:pt>
                <c:pt idx="63">
                  <c:v>320</c:v>
                </c:pt>
                <c:pt idx="64">
                  <c:v>325</c:v>
                </c:pt>
                <c:pt idx="65">
                  <c:v>330</c:v>
                </c:pt>
                <c:pt idx="66">
                  <c:v>335</c:v>
                </c:pt>
                <c:pt idx="67">
                  <c:v>340</c:v>
                </c:pt>
                <c:pt idx="68">
                  <c:v>345</c:v>
                </c:pt>
                <c:pt idx="69">
                  <c:v>350</c:v>
                </c:pt>
                <c:pt idx="70">
                  <c:v>355</c:v>
                </c:pt>
                <c:pt idx="71">
                  <c:v>360</c:v>
                </c:pt>
                <c:pt idx="72">
                  <c:v>365</c:v>
                </c:pt>
                <c:pt idx="73">
                  <c:v>370</c:v>
                </c:pt>
                <c:pt idx="74">
                  <c:v>375</c:v>
                </c:pt>
                <c:pt idx="75">
                  <c:v>380</c:v>
                </c:pt>
                <c:pt idx="76">
                  <c:v>385</c:v>
                </c:pt>
                <c:pt idx="77">
                  <c:v>390</c:v>
                </c:pt>
                <c:pt idx="78">
                  <c:v>395</c:v>
                </c:pt>
                <c:pt idx="79">
                  <c:v>400</c:v>
                </c:pt>
                <c:pt idx="80">
                  <c:v>405</c:v>
                </c:pt>
                <c:pt idx="81">
                  <c:v>410</c:v>
                </c:pt>
                <c:pt idx="82">
                  <c:v>415</c:v>
                </c:pt>
                <c:pt idx="83">
                  <c:v>420</c:v>
                </c:pt>
                <c:pt idx="84">
                  <c:v>425</c:v>
                </c:pt>
                <c:pt idx="85">
                  <c:v>430</c:v>
                </c:pt>
                <c:pt idx="86">
                  <c:v>435</c:v>
                </c:pt>
                <c:pt idx="87">
                  <c:v>440</c:v>
                </c:pt>
                <c:pt idx="88">
                  <c:v>445</c:v>
                </c:pt>
                <c:pt idx="89">
                  <c:v>450</c:v>
                </c:pt>
                <c:pt idx="90">
                  <c:v>455</c:v>
                </c:pt>
                <c:pt idx="91">
                  <c:v>460</c:v>
                </c:pt>
                <c:pt idx="92">
                  <c:v>465</c:v>
                </c:pt>
                <c:pt idx="93">
                  <c:v>470</c:v>
                </c:pt>
                <c:pt idx="94">
                  <c:v>475</c:v>
                </c:pt>
                <c:pt idx="95">
                  <c:v>480</c:v>
                </c:pt>
                <c:pt idx="96">
                  <c:v>485</c:v>
                </c:pt>
                <c:pt idx="97">
                  <c:v>490</c:v>
                </c:pt>
                <c:pt idx="98">
                  <c:v>495</c:v>
                </c:pt>
                <c:pt idx="99">
                  <c:v>500</c:v>
                </c:pt>
                <c:pt idx="100">
                  <c:v>505</c:v>
                </c:pt>
                <c:pt idx="101">
                  <c:v>510</c:v>
                </c:pt>
                <c:pt idx="102">
                  <c:v>515</c:v>
                </c:pt>
                <c:pt idx="103">
                  <c:v>520</c:v>
                </c:pt>
                <c:pt idx="104">
                  <c:v>525</c:v>
                </c:pt>
                <c:pt idx="105">
                  <c:v>530</c:v>
                </c:pt>
                <c:pt idx="106">
                  <c:v>535</c:v>
                </c:pt>
                <c:pt idx="107">
                  <c:v>540</c:v>
                </c:pt>
                <c:pt idx="108">
                  <c:v>545</c:v>
                </c:pt>
                <c:pt idx="109">
                  <c:v>550</c:v>
                </c:pt>
                <c:pt idx="110">
                  <c:v>555</c:v>
                </c:pt>
                <c:pt idx="111">
                  <c:v>560</c:v>
                </c:pt>
                <c:pt idx="112">
                  <c:v>565</c:v>
                </c:pt>
                <c:pt idx="113">
                  <c:v>570</c:v>
                </c:pt>
                <c:pt idx="114">
                  <c:v>575</c:v>
                </c:pt>
                <c:pt idx="115">
                  <c:v>580</c:v>
                </c:pt>
                <c:pt idx="116">
                  <c:v>585</c:v>
                </c:pt>
                <c:pt idx="117">
                  <c:v>590</c:v>
                </c:pt>
                <c:pt idx="118">
                  <c:v>595</c:v>
                </c:pt>
                <c:pt idx="119">
                  <c:v>600</c:v>
                </c:pt>
                <c:pt idx="120">
                  <c:v>605</c:v>
                </c:pt>
                <c:pt idx="121">
                  <c:v>610</c:v>
                </c:pt>
                <c:pt idx="122">
                  <c:v>615</c:v>
                </c:pt>
                <c:pt idx="123">
                  <c:v>620</c:v>
                </c:pt>
                <c:pt idx="124">
                  <c:v>625</c:v>
                </c:pt>
                <c:pt idx="125">
                  <c:v>630</c:v>
                </c:pt>
                <c:pt idx="126">
                  <c:v>635</c:v>
                </c:pt>
                <c:pt idx="127">
                  <c:v>640</c:v>
                </c:pt>
                <c:pt idx="128">
                  <c:v>645</c:v>
                </c:pt>
                <c:pt idx="129">
                  <c:v>650</c:v>
                </c:pt>
                <c:pt idx="130">
                  <c:v>655</c:v>
                </c:pt>
                <c:pt idx="131">
                  <c:v>660</c:v>
                </c:pt>
                <c:pt idx="132">
                  <c:v>665</c:v>
                </c:pt>
                <c:pt idx="133">
                  <c:v>670</c:v>
                </c:pt>
                <c:pt idx="134">
                  <c:v>675</c:v>
                </c:pt>
                <c:pt idx="135">
                  <c:v>680</c:v>
                </c:pt>
                <c:pt idx="136">
                  <c:v>685</c:v>
                </c:pt>
                <c:pt idx="137">
                  <c:v>690</c:v>
                </c:pt>
                <c:pt idx="138">
                  <c:v>695</c:v>
                </c:pt>
                <c:pt idx="139">
                  <c:v>700</c:v>
                </c:pt>
                <c:pt idx="140">
                  <c:v>705</c:v>
                </c:pt>
                <c:pt idx="141">
                  <c:v>710</c:v>
                </c:pt>
                <c:pt idx="142">
                  <c:v>715</c:v>
                </c:pt>
                <c:pt idx="143">
                  <c:v>720</c:v>
                </c:pt>
                <c:pt idx="144">
                  <c:v>725</c:v>
                </c:pt>
                <c:pt idx="145">
                  <c:v>730</c:v>
                </c:pt>
                <c:pt idx="146">
                  <c:v>735</c:v>
                </c:pt>
                <c:pt idx="147">
                  <c:v>740</c:v>
                </c:pt>
                <c:pt idx="148">
                  <c:v>745</c:v>
                </c:pt>
                <c:pt idx="149">
                  <c:v>750</c:v>
                </c:pt>
                <c:pt idx="150">
                  <c:v>755</c:v>
                </c:pt>
                <c:pt idx="151">
                  <c:v>760</c:v>
                </c:pt>
                <c:pt idx="152">
                  <c:v>765</c:v>
                </c:pt>
                <c:pt idx="153">
                  <c:v>770</c:v>
                </c:pt>
                <c:pt idx="154">
                  <c:v>775</c:v>
                </c:pt>
                <c:pt idx="155">
                  <c:v>780</c:v>
                </c:pt>
                <c:pt idx="156">
                  <c:v>785</c:v>
                </c:pt>
                <c:pt idx="157">
                  <c:v>790</c:v>
                </c:pt>
                <c:pt idx="158">
                  <c:v>795</c:v>
                </c:pt>
                <c:pt idx="159">
                  <c:v>800</c:v>
                </c:pt>
                <c:pt idx="160">
                  <c:v>805</c:v>
                </c:pt>
                <c:pt idx="161">
                  <c:v>810</c:v>
                </c:pt>
                <c:pt idx="162">
                  <c:v>815</c:v>
                </c:pt>
                <c:pt idx="163">
                  <c:v>820</c:v>
                </c:pt>
                <c:pt idx="164">
                  <c:v>825</c:v>
                </c:pt>
                <c:pt idx="165">
                  <c:v>830</c:v>
                </c:pt>
                <c:pt idx="166">
                  <c:v>835</c:v>
                </c:pt>
                <c:pt idx="167">
                  <c:v>840</c:v>
                </c:pt>
                <c:pt idx="168">
                  <c:v>845</c:v>
                </c:pt>
                <c:pt idx="169">
                  <c:v>850</c:v>
                </c:pt>
                <c:pt idx="170">
                  <c:v>855</c:v>
                </c:pt>
                <c:pt idx="171">
                  <c:v>860</c:v>
                </c:pt>
                <c:pt idx="172">
                  <c:v>865</c:v>
                </c:pt>
                <c:pt idx="173">
                  <c:v>870</c:v>
                </c:pt>
                <c:pt idx="174">
                  <c:v>875</c:v>
                </c:pt>
                <c:pt idx="175">
                  <c:v>880</c:v>
                </c:pt>
                <c:pt idx="176">
                  <c:v>885</c:v>
                </c:pt>
                <c:pt idx="177">
                  <c:v>890</c:v>
                </c:pt>
                <c:pt idx="178">
                  <c:v>895</c:v>
                </c:pt>
                <c:pt idx="179">
                  <c:v>900</c:v>
                </c:pt>
                <c:pt idx="180">
                  <c:v>905</c:v>
                </c:pt>
                <c:pt idx="181">
                  <c:v>910</c:v>
                </c:pt>
                <c:pt idx="182">
                  <c:v>915</c:v>
                </c:pt>
                <c:pt idx="183">
                  <c:v>920</c:v>
                </c:pt>
                <c:pt idx="184">
                  <c:v>925</c:v>
                </c:pt>
                <c:pt idx="185">
                  <c:v>930</c:v>
                </c:pt>
                <c:pt idx="186">
                  <c:v>935</c:v>
                </c:pt>
                <c:pt idx="187">
                  <c:v>940</c:v>
                </c:pt>
                <c:pt idx="188">
                  <c:v>945</c:v>
                </c:pt>
                <c:pt idx="189">
                  <c:v>950</c:v>
                </c:pt>
                <c:pt idx="190">
                  <c:v>955</c:v>
                </c:pt>
                <c:pt idx="191">
                  <c:v>960</c:v>
                </c:pt>
                <c:pt idx="192">
                  <c:v>965</c:v>
                </c:pt>
                <c:pt idx="193">
                  <c:v>970</c:v>
                </c:pt>
                <c:pt idx="194">
                  <c:v>975</c:v>
                </c:pt>
                <c:pt idx="195">
                  <c:v>980</c:v>
                </c:pt>
                <c:pt idx="196">
                  <c:v>985</c:v>
                </c:pt>
                <c:pt idx="197">
                  <c:v>990</c:v>
                </c:pt>
                <c:pt idx="198">
                  <c:v>995</c:v>
                </c:pt>
                <c:pt idx="199">
                  <c:v>1000</c:v>
                </c:pt>
                <c:pt idx="200">
                  <c:v>1005</c:v>
                </c:pt>
                <c:pt idx="201">
                  <c:v>1010</c:v>
                </c:pt>
                <c:pt idx="202">
                  <c:v>1015</c:v>
                </c:pt>
                <c:pt idx="203">
                  <c:v>1020</c:v>
                </c:pt>
                <c:pt idx="204">
                  <c:v>1025</c:v>
                </c:pt>
                <c:pt idx="205">
                  <c:v>1030</c:v>
                </c:pt>
                <c:pt idx="206">
                  <c:v>1035</c:v>
                </c:pt>
                <c:pt idx="207">
                  <c:v>1040</c:v>
                </c:pt>
                <c:pt idx="208">
                  <c:v>1045</c:v>
                </c:pt>
                <c:pt idx="209">
                  <c:v>1050</c:v>
                </c:pt>
                <c:pt idx="210">
                  <c:v>1055</c:v>
                </c:pt>
                <c:pt idx="211">
                  <c:v>1060</c:v>
                </c:pt>
                <c:pt idx="212">
                  <c:v>1065</c:v>
                </c:pt>
                <c:pt idx="213">
                  <c:v>1070</c:v>
                </c:pt>
                <c:pt idx="214">
                  <c:v>1075</c:v>
                </c:pt>
                <c:pt idx="215">
                  <c:v>1080</c:v>
                </c:pt>
                <c:pt idx="216">
                  <c:v>1085</c:v>
                </c:pt>
                <c:pt idx="217">
                  <c:v>1090</c:v>
                </c:pt>
                <c:pt idx="218">
                  <c:v>1095</c:v>
                </c:pt>
                <c:pt idx="219">
                  <c:v>1100</c:v>
                </c:pt>
                <c:pt idx="220">
                  <c:v>1105</c:v>
                </c:pt>
                <c:pt idx="221">
                  <c:v>1110</c:v>
                </c:pt>
                <c:pt idx="222">
                  <c:v>1115</c:v>
                </c:pt>
                <c:pt idx="223">
                  <c:v>1120</c:v>
                </c:pt>
                <c:pt idx="224">
                  <c:v>1125</c:v>
                </c:pt>
                <c:pt idx="225">
                  <c:v>1130</c:v>
                </c:pt>
                <c:pt idx="226">
                  <c:v>1135</c:v>
                </c:pt>
                <c:pt idx="227">
                  <c:v>1140</c:v>
                </c:pt>
                <c:pt idx="228">
                  <c:v>1145</c:v>
                </c:pt>
                <c:pt idx="229">
                  <c:v>1150</c:v>
                </c:pt>
                <c:pt idx="230">
                  <c:v>1155</c:v>
                </c:pt>
                <c:pt idx="231">
                  <c:v>1160</c:v>
                </c:pt>
                <c:pt idx="232">
                  <c:v>1165</c:v>
                </c:pt>
                <c:pt idx="233">
                  <c:v>1170</c:v>
                </c:pt>
                <c:pt idx="234">
                  <c:v>1175</c:v>
                </c:pt>
                <c:pt idx="235">
                  <c:v>1180</c:v>
                </c:pt>
                <c:pt idx="236">
                  <c:v>1185</c:v>
                </c:pt>
                <c:pt idx="237">
                  <c:v>1190</c:v>
                </c:pt>
                <c:pt idx="238">
                  <c:v>1195</c:v>
                </c:pt>
                <c:pt idx="239">
                  <c:v>1200</c:v>
                </c:pt>
                <c:pt idx="240">
                  <c:v>1205</c:v>
                </c:pt>
                <c:pt idx="241">
                  <c:v>1210</c:v>
                </c:pt>
                <c:pt idx="242">
                  <c:v>1215</c:v>
                </c:pt>
                <c:pt idx="243">
                  <c:v>1220</c:v>
                </c:pt>
                <c:pt idx="244">
                  <c:v>1225</c:v>
                </c:pt>
                <c:pt idx="245">
                  <c:v>1230</c:v>
                </c:pt>
                <c:pt idx="246">
                  <c:v>1235</c:v>
                </c:pt>
                <c:pt idx="247">
                  <c:v>1240</c:v>
                </c:pt>
                <c:pt idx="248">
                  <c:v>1245</c:v>
                </c:pt>
                <c:pt idx="249">
                  <c:v>1250</c:v>
                </c:pt>
                <c:pt idx="250">
                  <c:v>1255</c:v>
                </c:pt>
                <c:pt idx="251">
                  <c:v>1260</c:v>
                </c:pt>
                <c:pt idx="252">
                  <c:v>1265</c:v>
                </c:pt>
                <c:pt idx="253">
                  <c:v>1270</c:v>
                </c:pt>
                <c:pt idx="254">
                  <c:v>1275</c:v>
                </c:pt>
                <c:pt idx="255">
                  <c:v>1280</c:v>
                </c:pt>
                <c:pt idx="256">
                  <c:v>1285</c:v>
                </c:pt>
                <c:pt idx="257">
                  <c:v>1290</c:v>
                </c:pt>
                <c:pt idx="258">
                  <c:v>1295</c:v>
                </c:pt>
                <c:pt idx="259">
                  <c:v>1300</c:v>
                </c:pt>
                <c:pt idx="260">
                  <c:v>1305</c:v>
                </c:pt>
                <c:pt idx="261">
                  <c:v>1310</c:v>
                </c:pt>
                <c:pt idx="262">
                  <c:v>1315</c:v>
                </c:pt>
                <c:pt idx="263">
                  <c:v>1320</c:v>
                </c:pt>
                <c:pt idx="264">
                  <c:v>1325</c:v>
                </c:pt>
                <c:pt idx="265">
                  <c:v>1330</c:v>
                </c:pt>
                <c:pt idx="266">
                  <c:v>1335</c:v>
                </c:pt>
                <c:pt idx="267">
                  <c:v>1340</c:v>
                </c:pt>
                <c:pt idx="268">
                  <c:v>1345</c:v>
                </c:pt>
                <c:pt idx="269">
                  <c:v>1350</c:v>
                </c:pt>
                <c:pt idx="270">
                  <c:v>1355</c:v>
                </c:pt>
                <c:pt idx="271">
                  <c:v>1360</c:v>
                </c:pt>
                <c:pt idx="272">
                  <c:v>1365</c:v>
                </c:pt>
                <c:pt idx="273">
                  <c:v>1370</c:v>
                </c:pt>
                <c:pt idx="274">
                  <c:v>1375</c:v>
                </c:pt>
                <c:pt idx="275">
                  <c:v>1380</c:v>
                </c:pt>
                <c:pt idx="276">
                  <c:v>1385</c:v>
                </c:pt>
                <c:pt idx="277">
                  <c:v>1390</c:v>
                </c:pt>
                <c:pt idx="278">
                  <c:v>1395</c:v>
                </c:pt>
                <c:pt idx="279">
                  <c:v>1400</c:v>
                </c:pt>
                <c:pt idx="280">
                  <c:v>1405</c:v>
                </c:pt>
                <c:pt idx="281">
                  <c:v>1410</c:v>
                </c:pt>
                <c:pt idx="282">
                  <c:v>1415</c:v>
                </c:pt>
                <c:pt idx="283">
                  <c:v>1420</c:v>
                </c:pt>
                <c:pt idx="284">
                  <c:v>1425</c:v>
                </c:pt>
                <c:pt idx="285">
                  <c:v>1430</c:v>
                </c:pt>
                <c:pt idx="286">
                  <c:v>1435</c:v>
                </c:pt>
                <c:pt idx="287">
                  <c:v>1440</c:v>
                </c:pt>
              </c:numCache>
            </c:numRef>
          </c:xVal>
          <c:yVal>
            <c:numRef>
              <c:f>'BV Post Bassin'!$M$420:$M$707</c:f>
              <c:numCache>
                <c:formatCode>#,##0.00</c:formatCode>
                <c:ptCount val="288"/>
                <c:pt idx="0">
                  <c:v>29.66853282159591</c:v>
                </c:pt>
                <c:pt idx="1">
                  <c:v>36.204164982463737</c:v>
                </c:pt>
                <c:pt idx="2">
                  <c:v>45.173657674853132</c:v>
                </c:pt>
                <c:pt idx="3">
                  <c:v>48.323242409832325</c:v>
                </c:pt>
                <c:pt idx="4">
                  <c:v>50.958597183397195</c:v>
                </c:pt>
                <c:pt idx="5">
                  <c:v>53.244233428516473</c:v>
                </c:pt>
                <c:pt idx="6">
                  <c:v>51.79064878500732</c:v>
                </c:pt>
                <c:pt idx="7">
                  <c:v>52.373997102763994</c:v>
                </c:pt>
                <c:pt idx="8">
                  <c:v>52.879466747980786</c:v>
                </c:pt>
                <c:pt idx="9">
                  <c:v>53.322746121978021</c:v>
                </c:pt>
                <c:pt idx="10">
                  <c:v>53.715156909974056</c:v>
                </c:pt>
                <c:pt idx="11">
                  <c:v>54.482230012500104</c:v>
                </c:pt>
                <c:pt idx="12">
                  <c:v>54.987453022270913</c:v>
                </c:pt>
                <c:pt idx="13">
                  <c:v>55.058943996858439</c:v>
                </c:pt>
                <c:pt idx="14">
                  <c:v>55.116029837565819</c:v>
                </c:pt>
                <c:pt idx="15">
                  <c:v>55.160526084172588</c:v>
                </c:pt>
                <c:pt idx="16">
                  <c:v>55.19392293001416</c:v>
                </c:pt>
                <c:pt idx="17">
                  <c:v>55.217458848157911</c:v>
                </c:pt>
                <c:pt idx="18">
                  <c:v>55.232174462642725</c:v>
                </c:pt>
                <c:pt idx="19">
                  <c:v>55.238952710199783</c:v>
                </c:pt>
                <c:pt idx="20">
                  <c:v>55.23854928213207</c:v>
                </c:pt>
                <c:pt idx="21">
                  <c:v>55.231616042790385</c:v>
                </c:pt>
                <c:pt idx="22">
                  <c:v>55.218719286082575</c:v>
                </c:pt>
                <c:pt idx="23">
                  <c:v>54.572116550779327</c:v>
                </c:pt>
                <c:pt idx="24">
                  <c:v>54.866705810207762</c:v>
                </c:pt>
                <c:pt idx="25">
                  <c:v>55.14878922379625</c:v>
                </c:pt>
                <c:pt idx="26">
                  <c:v>55.419186808790897</c:v>
                </c:pt>
                <c:pt idx="27">
                  <c:v>55.678636613362983</c:v>
                </c:pt>
                <c:pt idx="28">
                  <c:v>55.927805525020673</c:v>
                </c:pt>
                <c:pt idx="29">
                  <c:v>56.167298332854294</c:v>
                </c:pt>
                <c:pt idx="30">
                  <c:v>56.397665374128501</c:v>
                </c:pt>
                <c:pt idx="31">
                  <c:v>56.619409024602838</c:v>
                </c:pt>
                <c:pt idx="32">
                  <c:v>56.832989237864602</c:v>
                </c:pt>
                <c:pt idx="33">
                  <c:v>57.038828297435764</c:v>
                </c:pt>
                <c:pt idx="34">
                  <c:v>57.237314913255275</c:v>
                </c:pt>
                <c:pt idx="35">
                  <c:v>57.428807769028985</c:v>
                </c:pt>
                <c:pt idx="36">
                  <c:v>60.616712464086277</c:v>
                </c:pt>
                <c:pt idx="37">
                  <c:v>61.038528968327334</c:v>
                </c:pt>
                <c:pt idx="38">
                  <c:v>61.450262764905347</c:v>
                </c:pt>
                <c:pt idx="39">
                  <c:v>61.852344014251294</c:v>
                </c:pt>
                <c:pt idx="40">
                  <c:v>62.245174312215312</c:v>
                </c:pt>
                <c:pt idx="41">
                  <c:v>62.629129232308706</c:v>
                </c:pt>
                <c:pt idx="42">
                  <c:v>63.004560586951229</c:v>
                </c:pt>
                <c:pt idx="43">
                  <c:v>63.371798444554663</c:v>
                </c:pt>
                <c:pt idx="44">
                  <c:v>63.731152933721262</c:v>
                </c:pt>
                <c:pt idx="45">
                  <c:v>64.082915861228301</c:v>
                </c:pt>
                <c:pt idx="46">
                  <c:v>64.427362166624519</c:v>
                </c:pt>
                <c:pt idx="47">
                  <c:v>64.764751233041707</c:v>
                </c:pt>
                <c:pt idx="48">
                  <c:v>65.095328071117507</c:v>
                </c:pt>
                <c:pt idx="49">
                  <c:v>65.419324390636035</c:v>
                </c:pt>
                <c:pt idx="50">
                  <c:v>65.736959572554568</c:v>
                </c:pt>
                <c:pt idx="51">
                  <c:v>66.048441552438192</c:v>
                </c:pt>
                <c:pt idx="52">
                  <c:v>66.353967624914674</c:v>
                </c:pt>
                <c:pt idx="53">
                  <c:v>66.65372517755975</c:v>
                </c:pt>
                <c:pt idx="54">
                  <c:v>66.947892361589169</c:v>
                </c:pt>
                <c:pt idx="55">
                  <c:v>67.236638705842481</c:v>
                </c:pt>
                <c:pt idx="56">
                  <c:v>67.520125679775077</c:v>
                </c:pt>
                <c:pt idx="57">
                  <c:v>67.798507210510436</c:v>
                </c:pt>
                <c:pt idx="58">
                  <c:v>68.07193015842229</c:v>
                </c:pt>
                <c:pt idx="59">
                  <c:v>68.340534755218798</c:v>
                </c:pt>
                <c:pt idx="60">
                  <c:v>68.604455008055339</c:v>
                </c:pt>
                <c:pt idx="61">
                  <c:v>68.863819072823333</c:v>
                </c:pt>
                <c:pt idx="62">
                  <c:v>69.11874959942179</c:v>
                </c:pt>
                <c:pt idx="63">
                  <c:v>69.369364051524158</c:v>
                </c:pt>
                <c:pt idx="64">
                  <c:v>69.615775003092025</c:v>
                </c:pt>
                <c:pt idx="65">
                  <c:v>69.858090413656186</c:v>
                </c:pt>
                <c:pt idx="66">
                  <c:v>70.096413884183207</c:v>
                </c:pt>
                <c:pt idx="67">
                  <c:v>70.330844895164034</c:v>
                </c:pt>
                <c:pt idx="68">
                  <c:v>70.561479028403383</c:v>
                </c:pt>
                <c:pt idx="69">
                  <c:v>70.788408173842924</c:v>
                </c:pt>
                <c:pt idx="70">
                  <c:v>71.011720722628283</c:v>
                </c:pt>
                <c:pt idx="71">
                  <c:v>76.576941254660312</c:v>
                </c:pt>
                <c:pt idx="72">
                  <c:v>81.885305743131852</c:v>
                </c:pt>
                <c:pt idx="73">
                  <c:v>81.846848747795718</c:v>
                </c:pt>
                <c:pt idx="74">
                  <c:v>81.807045284435191</c:v>
                </c:pt>
                <c:pt idx="75">
                  <c:v>81.765929490788665</c:v>
                </c:pt>
                <c:pt idx="76">
                  <c:v>81.723534203863096</c:v>
                </c:pt>
                <c:pt idx="77">
                  <c:v>81.679891025649965</c:v>
                </c:pt>
                <c:pt idx="78">
                  <c:v>81.63503038472615</c:v>
                </c:pt>
                <c:pt idx="79">
                  <c:v>81.588981594045549</c:v>
                </c:pt>
                <c:pt idx="80">
                  <c:v>81.541772905200702</c:v>
                </c:pt>
                <c:pt idx="81">
                  <c:v>81.493431559412159</c:v>
                </c:pt>
                <c:pt idx="82">
                  <c:v>81.443983835479628</c:v>
                </c:pt>
                <c:pt idx="83">
                  <c:v>81.393455094908745</c:v>
                </c:pt>
                <c:pt idx="84">
                  <c:v>81.341869824414232</c:v>
                </c:pt>
                <c:pt idx="85">
                  <c:v>81.28925167597825</c:v>
                </c:pt>
                <c:pt idx="86">
                  <c:v>81.235623504632287</c:v>
                </c:pt>
                <c:pt idx="87">
                  <c:v>81.18100740411721</c:v>
                </c:pt>
                <c:pt idx="88">
                  <c:v>81.125424740561286</c:v>
                </c:pt>
                <c:pt idx="89">
                  <c:v>81.068896184309736</c:v>
                </c:pt>
                <c:pt idx="90">
                  <c:v>81.011441740024623</c:v>
                </c:pt>
                <c:pt idx="91">
                  <c:v>80.953080775167777</c:v>
                </c:pt>
                <c:pt idx="92">
                  <c:v>80.89383204697063</c:v>
                </c:pt>
                <c:pt idx="93">
                  <c:v>80.833713727985042</c:v>
                </c:pt>
                <c:pt idx="94">
                  <c:v>80.772743430306491</c:v>
                </c:pt>
                <c:pt idx="95">
                  <c:v>80.710938228549225</c:v>
                </c:pt>
                <c:pt idx="96">
                  <c:v>80.648314681651897</c:v>
                </c:pt>
                <c:pt idx="97">
                  <c:v>80.584888853583351</c:v>
                </c:pt>
                <c:pt idx="98">
                  <c:v>80.52067633301543</c:v>
                </c:pt>
                <c:pt idx="99">
                  <c:v>80.455692252023795</c:v>
                </c:pt>
                <c:pt idx="100">
                  <c:v>80.389951303874398</c:v>
                </c:pt>
                <c:pt idx="101">
                  <c:v>80.323467759948059</c:v>
                </c:pt>
                <c:pt idx="102">
                  <c:v>80.256255485853615</c:v>
                </c:pt>
                <c:pt idx="103">
                  <c:v>80.188327956776575</c:v>
                </c:pt>
                <c:pt idx="104">
                  <c:v>80.119698272104316</c:v>
                </c:pt>
                <c:pt idx="105">
                  <c:v>80.05037916937151</c:v>
                </c:pt>
                <c:pt idx="106">
                  <c:v>79.980383037560912</c:v>
                </c:pt>
                <c:pt idx="107">
                  <c:v>79.909721929796262</c:v>
                </c:pt>
                <c:pt idx="108">
                  <c:v>79.83840757546011</c:v>
                </c:pt>
                <c:pt idx="109">
                  <c:v>79.766451391768328</c:v>
                </c:pt>
                <c:pt idx="110">
                  <c:v>79.69386449482829</c:v>
                </c:pt>
                <c:pt idx="111">
                  <c:v>79.620657710211518</c:v>
                </c:pt>
                <c:pt idx="112">
                  <c:v>79.546841583062715</c:v>
                </c:pt>
                <c:pt idx="113">
                  <c:v>79.472426387772472</c:v>
                </c:pt>
                <c:pt idx="114">
                  <c:v>79.39742213723315</c:v>
                </c:pt>
                <c:pt idx="115">
                  <c:v>79.32183859170236</c:v>
                </c:pt>
                <c:pt idx="116">
                  <c:v>79.245685267291762</c:v>
                </c:pt>
                <c:pt idx="117">
                  <c:v>79.168971444101089</c:v>
                </c:pt>
                <c:pt idx="118">
                  <c:v>79.091706174014192</c:v>
                </c:pt>
                <c:pt idx="119">
                  <c:v>79.013898288175369</c:v>
                </c:pt>
                <c:pt idx="120">
                  <c:v>78.935556404159783</c:v>
                </c:pt>
                <c:pt idx="121">
                  <c:v>78.856688932854894</c:v>
                </c:pt>
                <c:pt idx="122">
                  <c:v>78.777304085064742</c:v>
                </c:pt>
                <c:pt idx="123">
                  <c:v>78.697409877851669</c:v>
                </c:pt>
                <c:pt idx="124">
                  <c:v>78.617014140628541</c:v>
                </c:pt>
                <c:pt idx="125">
                  <c:v>78.536124521011118</c:v>
                </c:pt>
                <c:pt idx="126">
                  <c:v>78.454748490444118</c:v>
                </c:pt>
                <c:pt idx="127">
                  <c:v>78.372893349609484</c:v>
                </c:pt>
                <c:pt idx="128">
                  <c:v>78.290566233628454</c:v>
                </c:pt>
                <c:pt idx="129">
                  <c:v>78.207774117066023</c:v>
                </c:pt>
                <c:pt idx="130">
                  <c:v>78.124523818747136</c:v>
                </c:pt>
                <c:pt idx="131">
                  <c:v>78.040822006391892</c:v>
                </c:pt>
                <c:pt idx="132">
                  <c:v>77.956675201080486</c:v>
                </c:pt>
                <c:pt idx="133">
                  <c:v>77.872089781552248</c:v>
                </c:pt>
                <c:pt idx="134">
                  <c:v>77.787071988348316</c:v>
                </c:pt>
                <c:pt idx="135">
                  <c:v>77.701627927804267</c:v>
                </c:pt>
                <c:pt idx="136">
                  <c:v>77.615763575897972</c:v>
                </c:pt>
                <c:pt idx="137">
                  <c:v>77.529484781961628</c:v>
                </c:pt>
                <c:pt idx="138">
                  <c:v>77.442797272259781</c:v>
                </c:pt>
                <c:pt idx="139">
                  <c:v>77.355706653443775</c:v>
                </c:pt>
                <c:pt idx="140">
                  <c:v>77.268218415883211</c:v>
                </c:pt>
                <c:pt idx="141">
                  <c:v>77.180337936883333</c:v>
                </c:pt>
                <c:pt idx="142">
                  <c:v>77.09207048379028</c:v>
                </c:pt>
                <c:pt idx="143">
                  <c:v>77.003421216990375</c:v>
                </c:pt>
                <c:pt idx="144">
                  <c:v>76.914395192808271</c:v>
                </c:pt>
                <c:pt idx="145">
                  <c:v>76.824997366305496</c:v>
                </c:pt>
                <c:pt idx="146">
                  <c:v>76.735232593986524</c:v>
                </c:pt>
                <c:pt idx="147">
                  <c:v>76.645105636413959</c:v>
                </c:pt>
                <c:pt idx="148">
                  <c:v>76.554621160737867</c:v>
                </c:pt>
                <c:pt idx="149">
                  <c:v>76.463783743141036</c:v>
                </c:pt>
                <c:pt idx="150">
                  <c:v>76.372597871205002</c:v>
                </c:pt>
                <c:pt idx="151">
                  <c:v>76.281067946199215</c:v>
                </c:pt>
                <c:pt idx="152">
                  <c:v>76.189198285296371</c:v>
                </c:pt>
                <c:pt idx="153">
                  <c:v>76.096993123716956</c:v>
                </c:pt>
                <c:pt idx="154">
                  <c:v>76.00445661680503</c:v>
                </c:pt>
                <c:pt idx="155">
                  <c:v>75.911592842039724</c:v>
                </c:pt>
                <c:pt idx="156">
                  <c:v>75.818405800981679</c:v>
                </c:pt>
                <c:pt idx="157">
                  <c:v>75.724899421160245</c:v>
                </c:pt>
                <c:pt idx="158">
                  <c:v>75.631077557901918</c:v>
                </c:pt>
                <c:pt idx="159">
                  <c:v>75.536943996101641</c:v>
                </c:pt>
                <c:pt idx="160">
                  <c:v>75.442502451940783</c:v>
                </c:pt>
                <c:pt idx="161">
                  <c:v>75.347756574552491</c:v>
                </c:pt>
                <c:pt idx="162">
                  <c:v>75.252709947636419</c:v>
                </c:pt>
                <c:pt idx="163">
                  <c:v>75.157366091025594</c:v>
                </c:pt>
                <c:pt idx="164">
                  <c:v>75.061728462205508</c:v>
                </c:pt>
                <c:pt idx="165">
                  <c:v>74.965800457789101</c:v>
                </c:pt>
                <c:pt idx="166">
                  <c:v>74.869585414947579</c:v>
                </c:pt>
                <c:pt idx="167">
                  <c:v>74.773086612799489</c:v>
                </c:pt>
                <c:pt idx="168">
                  <c:v>74.676307273759051</c:v>
                </c:pt>
                <c:pt idx="169">
                  <c:v>74.579250564845609</c:v>
                </c:pt>
                <c:pt idx="170">
                  <c:v>74.481919598955841</c:v>
                </c:pt>
                <c:pt idx="171">
                  <c:v>74.384317436097774</c:v>
                </c:pt>
                <c:pt idx="172">
                  <c:v>74.286447084592126</c:v>
                </c:pt>
                <c:pt idx="173">
                  <c:v>74.188311502237568</c:v>
                </c:pt>
                <c:pt idx="174">
                  <c:v>74.089913597444195</c:v>
                </c:pt>
                <c:pt idx="175">
                  <c:v>73.991256230334741</c:v>
                </c:pt>
                <c:pt idx="176">
                  <c:v>73.892342213815795</c:v>
                </c:pt>
                <c:pt idx="177">
                  <c:v>73.793174314618653</c:v>
                </c:pt>
                <c:pt idx="178">
                  <c:v>73.693755254312066</c:v>
                </c:pt>
                <c:pt idx="179">
                  <c:v>73.594087710286658</c:v>
                </c:pt>
                <c:pt idx="180">
                  <c:v>73.494174316713043</c:v>
                </c:pt>
                <c:pt idx="181">
                  <c:v>73.394017665473939</c:v>
                </c:pt>
                <c:pt idx="182">
                  <c:v>73.293620307071336</c:v>
                </c:pt>
                <c:pt idx="183">
                  <c:v>73.192984751508334</c:v>
                </c:pt>
                <c:pt idx="184">
                  <c:v>73.092113469149353</c:v>
                </c:pt>
                <c:pt idx="185">
                  <c:v>72.991008891555353</c:v>
                </c:pt>
                <c:pt idx="186">
                  <c:v>72.889673412299189</c:v>
                </c:pt>
                <c:pt idx="187">
                  <c:v>72.788109387757956</c:v>
                </c:pt>
                <c:pt idx="188">
                  <c:v>72.686319137885619</c:v>
                </c:pt>
                <c:pt idx="189">
                  <c:v>72.584304946965119</c:v>
                </c:pt>
                <c:pt idx="190">
                  <c:v>72.482069064341388</c:v>
                </c:pt>
                <c:pt idx="191">
                  <c:v>72.379613705135327</c:v>
                </c:pt>
                <c:pt idx="192">
                  <c:v>72.27694105093957</c:v>
                </c:pt>
                <c:pt idx="193">
                  <c:v>72.174053250497138</c:v>
                </c:pt>
                <c:pt idx="194">
                  <c:v>72.070952420361749</c:v>
                </c:pt>
                <c:pt idx="195">
                  <c:v>71.967640645542872</c:v>
                </c:pt>
                <c:pt idx="196">
                  <c:v>71.864119980133495</c:v>
                </c:pt>
                <c:pt idx="197">
                  <c:v>71.760392447923394</c:v>
                </c:pt>
                <c:pt idx="198">
                  <c:v>71.656460042996159</c:v>
                </c:pt>
                <c:pt idx="199">
                  <c:v>71.552324730312094</c:v>
                </c:pt>
                <c:pt idx="200">
                  <c:v>71.447988446276881</c:v>
                </c:pt>
                <c:pt idx="201">
                  <c:v>71.343453099296099</c:v>
                </c:pt>
                <c:pt idx="202">
                  <c:v>71.23872057031636</c:v>
                </c:pt>
                <c:pt idx="203">
                  <c:v>71.133792713353671</c:v>
                </c:pt>
                <c:pt idx="204">
                  <c:v>71.028671356008374</c:v>
                </c:pt>
                <c:pt idx="205">
                  <c:v>70.923358299968839</c:v>
                </c:pt>
                <c:pt idx="206">
                  <c:v>70.817855321502179</c:v>
                </c:pt>
                <c:pt idx="207">
                  <c:v>70.712164171933495</c:v>
                </c:pt>
                <c:pt idx="208">
                  <c:v>70.606286578115018</c:v>
                </c:pt>
                <c:pt idx="209">
                  <c:v>70.50022424288241</c:v>
                </c:pt>
                <c:pt idx="210">
                  <c:v>70.393978845501579</c:v>
                </c:pt>
                <c:pt idx="211">
                  <c:v>70.28755204210492</c:v>
                </c:pt>
                <c:pt idx="212">
                  <c:v>70.18094546611762</c:v>
                </c:pt>
                <c:pt idx="213">
                  <c:v>70.074160728672979</c:v>
                </c:pt>
                <c:pt idx="214">
                  <c:v>69.967199419020673</c:v>
                </c:pt>
                <c:pt idx="215">
                  <c:v>69.860063104922602</c:v>
                </c:pt>
                <c:pt idx="216">
                  <c:v>69.752753333042619</c:v>
                </c:pt>
                <c:pt idx="217">
                  <c:v>69.645271629325393</c:v>
                </c:pt>
                <c:pt idx="218">
                  <c:v>69.537619499367679</c:v>
                </c:pt>
                <c:pt idx="219">
                  <c:v>69.429798428781723</c:v>
                </c:pt>
                <c:pt idx="220">
                  <c:v>69.321809883548866</c:v>
                </c:pt>
                <c:pt idx="221">
                  <c:v>69.213655310367471</c:v>
                </c:pt>
                <c:pt idx="222">
                  <c:v>69.105336136991554</c:v>
                </c:pt>
                <c:pt idx="223">
                  <c:v>68.996853772562758</c:v>
                </c:pt>
                <c:pt idx="224">
                  <c:v>68.888209607934584</c:v>
                </c:pt>
                <c:pt idx="225">
                  <c:v>68.779405015990164</c:v>
                </c:pt>
                <c:pt idx="226">
                  <c:v>68.670441351952064</c:v>
                </c:pt>
                <c:pt idx="227">
                  <c:v>68.561319953687388</c:v>
                </c:pt>
                <c:pt idx="228">
                  <c:v>68.452042142003734</c:v>
                </c:pt>
                <c:pt idx="229">
                  <c:v>68.342609220940659</c:v>
                </c:pt>
                <c:pt idx="230">
                  <c:v>68.233022478054551</c:v>
                </c:pt>
                <c:pt idx="231">
                  <c:v>68.12328318469703</c:v>
                </c:pt>
                <c:pt idx="232">
                  <c:v>68.013392596287957</c:v>
                </c:pt>
                <c:pt idx="233">
                  <c:v>67.903351952582085</c:v>
                </c:pt>
                <c:pt idx="234">
                  <c:v>67.793162477930878</c:v>
                </c:pt>
                <c:pt idx="235">
                  <c:v>67.682825381538635</c:v>
                </c:pt>
                <c:pt idx="236">
                  <c:v>67.572341857712587</c:v>
                </c:pt>
                <c:pt idx="237">
                  <c:v>67.461713086108659</c:v>
                </c:pt>
                <c:pt idx="238">
                  <c:v>67.350940231972174</c:v>
                </c:pt>
                <c:pt idx="239">
                  <c:v>67.240024446372871</c:v>
                </c:pt>
                <c:pt idx="240">
                  <c:v>67.128966866436173</c:v>
                </c:pt>
                <c:pt idx="241">
                  <c:v>67.017768615568286</c:v>
                </c:pt>
                <c:pt idx="242">
                  <c:v>66.906430803678603</c:v>
                </c:pt>
                <c:pt idx="243">
                  <c:v>66.794954527395944</c:v>
                </c:pt>
                <c:pt idx="244">
                  <c:v>66.683340870281512</c:v>
                </c:pt>
                <c:pt idx="245">
                  <c:v>66.571590903036792</c:v>
                </c:pt>
                <c:pt idx="246">
                  <c:v>66.459705683708336</c:v>
                </c:pt>
                <c:pt idx="247">
                  <c:v>66.347686257887474</c:v>
                </c:pt>
                <c:pt idx="248">
                  <c:v>66.235533658906348</c:v>
                </c:pt>
                <c:pt idx="249">
                  <c:v>66.123248908030661</c:v>
                </c:pt>
                <c:pt idx="250">
                  <c:v>66.010833014647744</c:v>
                </c:pt>
                <c:pt idx="251">
                  <c:v>65.898286976451715</c:v>
                </c:pt>
                <c:pt idx="252">
                  <c:v>65.785611779624674</c:v>
                </c:pt>
                <c:pt idx="253">
                  <c:v>65.67280839901423</c:v>
                </c:pt>
                <c:pt idx="254">
                  <c:v>65.559877798308122</c:v>
                </c:pt>
                <c:pt idx="255">
                  <c:v>65.446820930204652</c:v>
                </c:pt>
                <c:pt idx="256">
                  <c:v>65.333638736581065</c:v>
                </c:pt>
                <c:pt idx="257">
                  <c:v>65.220332148657548</c:v>
                </c:pt>
                <c:pt idx="258">
                  <c:v>65.106902087158588</c:v>
                </c:pt>
                <c:pt idx="259">
                  <c:v>64.993349462471258</c:v>
                </c:pt>
                <c:pt idx="260">
                  <c:v>64.879675174800838</c:v>
                </c:pt>
                <c:pt idx="261">
                  <c:v>64.765880114323068</c:v>
                </c:pt>
                <c:pt idx="262">
                  <c:v>64.651965161333166</c:v>
                </c:pt>
                <c:pt idx="263">
                  <c:v>64.537931186393479</c:v>
                </c:pt>
                <c:pt idx="264">
                  <c:v>64.423779050476654</c:v>
                </c:pt>
                <c:pt idx="265">
                  <c:v>64.309509605107536</c:v>
                </c:pt>
                <c:pt idx="266">
                  <c:v>64.195123692501696</c:v>
                </c:pt>
                <c:pt idx="267">
                  <c:v>64.080622145701824</c:v>
                </c:pt>
                <c:pt idx="268">
                  <c:v>63.966005788711051</c:v>
                </c:pt>
                <c:pt idx="269">
                  <c:v>63.851275436624491</c:v>
                </c:pt>
                <c:pt idx="270">
                  <c:v>63.736431895758358</c:v>
                </c:pt>
                <c:pt idx="271">
                  <c:v>63.621475963776014</c:v>
                </c:pt>
                <c:pt idx="272">
                  <c:v>63.506408429812275</c:v>
                </c:pt>
                <c:pt idx="273">
                  <c:v>63.391230074596152</c:v>
                </c:pt>
                <c:pt idx="274">
                  <c:v>63.275941670569821</c:v>
                </c:pt>
                <c:pt idx="275">
                  <c:v>63.160543982006644</c:v>
                </c:pt>
                <c:pt idx="276">
                  <c:v>63.045037765127184</c:v>
                </c:pt>
                <c:pt idx="277">
                  <c:v>62.929423768212303</c:v>
                </c:pt>
                <c:pt idx="278">
                  <c:v>62.813702731714734</c:v>
                </c:pt>
                <c:pt idx="279">
                  <c:v>62.697875388369098</c:v>
                </c:pt>
                <c:pt idx="280">
                  <c:v>62.581942463299121</c:v>
                </c:pt>
                <c:pt idx="281">
                  <c:v>62.465904674123678</c:v>
                </c:pt>
                <c:pt idx="282">
                  <c:v>62.349762731060878</c:v>
                </c:pt>
                <c:pt idx="283">
                  <c:v>62.233517337030058</c:v>
                </c:pt>
                <c:pt idx="284">
                  <c:v>62.117169187752189</c:v>
                </c:pt>
                <c:pt idx="285">
                  <c:v>62.000718971848499</c:v>
                </c:pt>
                <c:pt idx="286">
                  <c:v>61.884167370937575</c:v>
                </c:pt>
                <c:pt idx="287">
                  <c:v>61.767515059730762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6F-403A-A4F8-652E8E75EFF8}"/>
            </c:ext>
          </c:extLst>
        </c:ser>
        <c:ser>
          <c:idx val="3"/>
          <c:order val="3"/>
          <c:tx>
            <c:v>Vmaxi</c:v>
          </c:tx>
          <c:spPr>
            <a:ln w="53975">
              <a:solidFill>
                <a:srgbClr val="FF0000"/>
              </a:solidFill>
            </a:ln>
          </c:spPr>
          <c:marker>
            <c:symbol val="x"/>
            <c:size val="10"/>
            <c:spPr>
              <a:solidFill>
                <a:srgbClr val="FFFF00">
                  <a:alpha val="40000"/>
                </a:srgbClr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'BV Post Bassin'!$C$409</c:f>
              <c:numCache>
                <c:formatCode>General_)</c:formatCode>
                <c:ptCount val="1"/>
                <c:pt idx="0">
                  <c:v>365</c:v>
                </c:pt>
              </c:numCache>
            </c:numRef>
          </c:xVal>
          <c:yVal>
            <c:numRef>
              <c:f>'BV Post Bassin'!$C$408</c:f>
              <c:numCache>
                <c:formatCode>#,##0.00</c:formatCode>
                <c:ptCount val="1"/>
                <c:pt idx="0">
                  <c:v>81.885305743131852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E6F-403A-A4F8-652E8E75E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178432"/>
        <c:axId val="254180352"/>
      </c:scatterChart>
      <c:valAx>
        <c:axId val="254178432"/>
        <c:scaling>
          <c:orientation val="minMax"/>
        </c:scaling>
        <c:delete val="0"/>
        <c:axPos val="b"/>
        <c:majorGridlines/>
        <c:numFmt formatCode="General_)" sourceLinked="1"/>
        <c:majorTickMark val="out"/>
        <c:minorTickMark val="none"/>
        <c:tickLblPos val="nextTo"/>
        <c:crossAx val="254180352"/>
        <c:crosses val="autoZero"/>
        <c:crossBetween val="midCat"/>
      </c:valAx>
      <c:valAx>
        <c:axId val="25418035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541784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90</xdr:row>
      <xdr:rowOff>123825</xdr:rowOff>
    </xdr:from>
    <xdr:to>
      <xdr:col>12</xdr:col>
      <xdr:colOff>895349</xdr:colOff>
      <xdr:row>104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BA02BCF-3583-429A-885D-A74A201F4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57149</xdr:colOff>
      <xdr:row>399</xdr:row>
      <xdr:rowOff>123825</xdr:rowOff>
    </xdr:from>
    <xdr:to>
      <xdr:col>12</xdr:col>
      <xdr:colOff>895349</xdr:colOff>
      <xdr:row>413</xdr:row>
      <xdr:rowOff>66675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A1FA715-B7A2-4A7E-8E9A-E68DFB575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80</xdr:row>
      <xdr:rowOff>123825</xdr:rowOff>
    </xdr:from>
    <xdr:to>
      <xdr:col>12</xdr:col>
      <xdr:colOff>895349</xdr:colOff>
      <xdr:row>94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39EDBB3-E69D-4037-825D-5EB8ED8B5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57149</xdr:colOff>
      <xdr:row>389</xdr:row>
      <xdr:rowOff>123825</xdr:rowOff>
    </xdr:from>
    <xdr:to>
      <xdr:col>12</xdr:col>
      <xdr:colOff>895349</xdr:colOff>
      <xdr:row>403</xdr:row>
      <xdr:rowOff>66675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D914724-01ED-41C3-AC86-6086D5082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92</xdr:row>
      <xdr:rowOff>123825</xdr:rowOff>
    </xdr:from>
    <xdr:to>
      <xdr:col>12</xdr:col>
      <xdr:colOff>895349</xdr:colOff>
      <xdr:row>106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9C6A251-BC2E-477B-BB37-0271FDC03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57149</xdr:colOff>
      <xdr:row>401</xdr:row>
      <xdr:rowOff>123825</xdr:rowOff>
    </xdr:from>
    <xdr:to>
      <xdr:col>12</xdr:col>
      <xdr:colOff>895349</xdr:colOff>
      <xdr:row>415</xdr:row>
      <xdr:rowOff>66675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D8E49FE-E9D0-4704-8C1D-45FBAE81A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AF1F-4A8D-48A7-A601-D4AD4EFEBD90}">
  <sheetPr>
    <pageSetUpPr fitToPage="1"/>
  </sheetPr>
  <dimension ref="B5:P31"/>
  <sheetViews>
    <sheetView workbookViewId="0">
      <selection activeCell="A18" sqref="A18"/>
    </sheetView>
  </sheetViews>
  <sheetFormatPr baseColWidth="10" defaultRowHeight="15" x14ac:dyDescent="0.25"/>
  <cols>
    <col min="2" max="2" width="23.85546875" customWidth="1"/>
    <col min="11" max="11" width="13" customWidth="1"/>
    <col min="12" max="12" width="13.140625" customWidth="1"/>
    <col min="13" max="13" width="15.5703125" customWidth="1"/>
    <col min="14" max="14" width="17" customWidth="1"/>
  </cols>
  <sheetData>
    <row r="5" spans="2:16" x14ac:dyDescent="0.25">
      <c r="B5" s="46" t="s">
        <v>95</v>
      </c>
      <c r="C5" s="46" t="s">
        <v>55</v>
      </c>
      <c r="D5" s="46" t="s">
        <v>81</v>
      </c>
      <c r="E5" s="46" t="s">
        <v>96</v>
      </c>
      <c r="F5" s="46" t="s">
        <v>97</v>
      </c>
      <c r="G5" s="46" t="s">
        <v>98</v>
      </c>
      <c r="H5" s="46" t="s">
        <v>99</v>
      </c>
      <c r="I5" s="46" t="s">
        <v>80</v>
      </c>
      <c r="J5" s="46" t="s">
        <v>86</v>
      </c>
      <c r="K5" s="46" t="s">
        <v>79</v>
      </c>
      <c r="L5" s="46" t="s">
        <v>100</v>
      </c>
      <c r="M5" s="46" t="s">
        <v>101</v>
      </c>
      <c r="N5" s="46" t="s">
        <v>102</v>
      </c>
    </row>
    <row r="6" spans="2:16" x14ac:dyDescent="0.25">
      <c r="B6" s="46"/>
      <c r="C6" s="46" t="s">
        <v>103</v>
      </c>
      <c r="D6" s="46">
        <v>1</v>
      </c>
      <c r="E6" s="46">
        <v>0.9</v>
      </c>
      <c r="F6" s="46">
        <v>0.7</v>
      </c>
      <c r="G6" s="46">
        <v>0.7</v>
      </c>
      <c r="H6" s="46">
        <v>0.9</v>
      </c>
      <c r="I6" s="46">
        <v>0.6</v>
      </c>
      <c r="J6" s="46">
        <v>0.8</v>
      </c>
      <c r="K6" s="46">
        <v>0.2</v>
      </c>
      <c r="L6" s="46" t="s">
        <v>54</v>
      </c>
      <c r="M6" s="46" t="s">
        <v>53</v>
      </c>
      <c r="N6" s="46"/>
    </row>
    <row r="7" spans="2:16" x14ac:dyDescent="0.25">
      <c r="B7" s="44" t="s">
        <v>104</v>
      </c>
      <c r="C7" s="67">
        <v>16407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68">
        <f>M7/C7</f>
        <v>0</v>
      </c>
      <c r="M7" s="42">
        <f t="shared" ref="M7:M25" si="0">((D7*$D$6)+(E7*$E$6)+(F7*$F$6)+(G7*$G$6)+(H7*$H$6)+(I7*$I$6)+(J7*$J$6)+(K7*$K$6))*N7</f>
        <v>0</v>
      </c>
      <c r="N7" s="69">
        <v>0</v>
      </c>
      <c r="P7" s="1" t="s">
        <v>153</v>
      </c>
    </row>
    <row r="8" spans="2:16" x14ac:dyDescent="0.25">
      <c r="B8" s="44" t="s">
        <v>105</v>
      </c>
      <c r="C8" s="67">
        <v>14254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68">
        <f t="shared" ref="L8:L25" si="1">M8/C8</f>
        <v>0</v>
      </c>
      <c r="M8" s="42">
        <f t="shared" si="0"/>
        <v>0</v>
      </c>
      <c r="N8" s="69">
        <v>0</v>
      </c>
      <c r="P8" s="1" t="s">
        <v>153</v>
      </c>
    </row>
    <row r="9" spans="2:16" x14ac:dyDescent="0.25">
      <c r="B9" s="44" t="s">
        <v>106</v>
      </c>
      <c r="C9" s="67">
        <v>55204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68">
        <f t="shared" si="1"/>
        <v>0</v>
      </c>
      <c r="M9" s="42">
        <f t="shared" si="0"/>
        <v>0</v>
      </c>
      <c r="N9" s="69">
        <v>0</v>
      </c>
    </row>
    <row r="10" spans="2:16" x14ac:dyDescent="0.25">
      <c r="B10" s="44" t="s">
        <v>107</v>
      </c>
      <c r="C10" s="67">
        <v>39817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68">
        <f t="shared" si="1"/>
        <v>0</v>
      </c>
      <c r="M10" s="42">
        <f t="shared" si="0"/>
        <v>0</v>
      </c>
      <c r="N10" s="69">
        <v>0</v>
      </c>
    </row>
    <row r="11" spans="2:16" x14ac:dyDescent="0.25">
      <c r="B11" s="44" t="s">
        <v>108</v>
      </c>
      <c r="C11" s="67">
        <v>10531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68">
        <f t="shared" si="1"/>
        <v>0</v>
      </c>
      <c r="M11" s="42">
        <f t="shared" si="0"/>
        <v>0</v>
      </c>
      <c r="N11" s="69">
        <v>0</v>
      </c>
    </row>
    <row r="12" spans="2:16" x14ac:dyDescent="0.25">
      <c r="B12" s="44" t="s">
        <v>109</v>
      </c>
      <c r="C12" s="67">
        <v>10226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68">
        <f t="shared" si="1"/>
        <v>0</v>
      </c>
      <c r="M12" s="42">
        <f t="shared" si="0"/>
        <v>0</v>
      </c>
      <c r="N12" s="69">
        <v>0</v>
      </c>
    </row>
    <row r="13" spans="2:16" x14ac:dyDescent="0.25">
      <c r="B13" s="44" t="s">
        <v>110</v>
      </c>
      <c r="C13" s="67">
        <v>6489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68">
        <f t="shared" si="1"/>
        <v>0</v>
      </c>
      <c r="M13" s="42">
        <f t="shared" si="0"/>
        <v>0</v>
      </c>
      <c r="N13" s="69">
        <v>0</v>
      </c>
    </row>
    <row r="14" spans="2:16" x14ac:dyDescent="0.25">
      <c r="B14" s="44" t="s">
        <v>111</v>
      </c>
      <c r="C14" s="67">
        <v>17231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68">
        <f t="shared" si="1"/>
        <v>0</v>
      </c>
      <c r="M14" s="42">
        <f t="shared" si="0"/>
        <v>0</v>
      </c>
      <c r="N14" s="69">
        <v>0</v>
      </c>
    </row>
    <row r="15" spans="2:16" x14ac:dyDescent="0.25">
      <c r="B15" s="44" t="s">
        <v>112</v>
      </c>
      <c r="C15" s="45">
        <f t="shared" ref="C15:C25" si="2">SUM(D15:K15)</f>
        <v>3934</v>
      </c>
      <c r="D15" s="45">
        <v>0</v>
      </c>
      <c r="E15" s="45">
        <v>0</v>
      </c>
      <c r="F15" s="45">
        <v>0</v>
      </c>
      <c r="G15" s="67">
        <v>502</v>
      </c>
      <c r="H15" s="67">
        <v>1229</v>
      </c>
      <c r="I15" s="67">
        <v>708</v>
      </c>
      <c r="J15" s="45">
        <v>0</v>
      </c>
      <c r="K15" s="67">
        <v>1495</v>
      </c>
      <c r="L15" s="68">
        <f t="shared" si="1"/>
        <v>0</v>
      </c>
      <c r="M15" s="42">
        <f t="shared" si="0"/>
        <v>0</v>
      </c>
      <c r="N15" s="69">
        <v>0</v>
      </c>
    </row>
    <row r="16" spans="2:16" x14ac:dyDescent="0.25">
      <c r="B16" s="44" t="s">
        <v>113</v>
      </c>
      <c r="C16" s="67">
        <f t="shared" ref="C16" si="3">SUM(D16:K16)</f>
        <v>14115</v>
      </c>
      <c r="D16" s="45">
        <v>0</v>
      </c>
      <c r="E16" s="45">
        <v>0</v>
      </c>
      <c r="F16" s="67">
        <f>608+93</f>
        <v>701</v>
      </c>
      <c r="G16" s="67">
        <v>1575</v>
      </c>
      <c r="H16" s="67">
        <v>3474</v>
      </c>
      <c r="I16" s="67">
        <v>1181</v>
      </c>
      <c r="J16" s="67">
        <v>576</v>
      </c>
      <c r="K16" s="95">
        <v>6608</v>
      </c>
      <c r="L16" s="68">
        <f t="shared" si="1"/>
        <v>0</v>
      </c>
      <c r="M16" s="42">
        <f t="shared" si="0"/>
        <v>0</v>
      </c>
      <c r="N16" s="69">
        <v>0</v>
      </c>
    </row>
    <row r="17" spans="2:16" x14ac:dyDescent="0.25">
      <c r="B17" s="44" t="s">
        <v>114</v>
      </c>
      <c r="C17" s="45">
        <f t="shared" si="2"/>
        <v>3627</v>
      </c>
      <c r="D17" s="45">
        <v>0</v>
      </c>
      <c r="E17" s="45">
        <v>0</v>
      </c>
      <c r="F17" s="45">
        <v>0</v>
      </c>
      <c r="G17" s="67">
        <v>259</v>
      </c>
      <c r="H17" s="67">
        <v>676</v>
      </c>
      <c r="I17" s="67">
        <v>215</v>
      </c>
      <c r="J17" s="45">
        <v>0</v>
      </c>
      <c r="K17" s="67">
        <v>2477</v>
      </c>
      <c r="L17" s="68">
        <f t="shared" si="1"/>
        <v>0</v>
      </c>
      <c r="M17" s="42">
        <f t="shared" si="0"/>
        <v>0</v>
      </c>
      <c r="N17" s="69">
        <v>0</v>
      </c>
    </row>
    <row r="18" spans="2:16" x14ac:dyDescent="0.25">
      <c r="B18" s="44" t="s">
        <v>115</v>
      </c>
      <c r="C18" s="45">
        <f t="shared" si="2"/>
        <v>1669</v>
      </c>
      <c r="D18" s="45">
        <v>0</v>
      </c>
      <c r="E18" s="45">
        <v>0</v>
      </c>
      <c r="F18" s="67">
        <v>16</v>
      </c>
      <c r="G18" s="67">
        <v>176</v>
      </c>
      <c r="H18" s="67">
        <v>386</v>
      </c>
      <c r="I18" s="45">
        <v>0</v>
      </c>
      <c r="J18" s="45">
        <v>0</v>
      </c>
      <c r="K18" s="67">
        <v>1091</v>
      </c>
      <c r="L18" s="68">
        <f t="shared" si="1"/>
        <v>0</v>
      </c>
      <c r="M18" s="42">
        <f t="shared" si="0"/>
        <v>0</v>
      </c>
      <c r="N18" s="69">
        <v>0</v>
      </c>
    </row>
    <row r="19" spans="2:16" x14ac:dyDescent="0.25">
      <c r="B19" s="44" t="s">
        <v>116</v>
      </c>
      <c r="C19" s="45">
        <f t="shared" si="2"/>
        <v>1833</v>
      </c>
      <c r="D19" s="45">
        <v>0</v>
      </c>
      <c r="E19" s="45">
        <v>0</v>
      </c>
      <c r="F19" s="67">
        <v>67</v>
      </c>
      <c r="G19" s="67">
        <v>245</v>
      </c>
      <c r="H19" s="67">
        <v>540</v>
      </c>
      <c r="I19" s="67">
        <v>120</v>
      </c>
      <c r="J19" s="45">
        <v>0</v>
      </c>
      <c r="K19" s="67">
        <v>861</v>
      </c>
      <c r="L19" s="68">
        <f t="shared" si="1"/>
        <v>0</v>
      </c>
      <c r="M19" s="42">
        <f t="shared" si="0"/>
        <v>0</v>
      </c>
      <c r="N19" s="69">
        <v>0</v>
      </c>
    </row>
    <row r="20" spans="2:16" x14ac:dyDescent="0.25">
      <c r="B20" s="44" t="s">
        <v>117</v>
      </c>
      <c r="C20" s="45">
        <f t="shared" si="2"/>
        <v>4318</v>
      </c>
      <c r="D20" s="45">
        <v>0</v>
      </c>
      <c r="E20" s="45">
        <v>0</v>
      </c>
      <c r="F20" s="45">
        <v>0</v>
      </c>
      <c r="G20" s="67">
        <v>723</v>
      </c>
      <c r="H20" s="67">
        <v>706</v>
      </c>
      <c r="I20" s="67">
        <v>1046</v>
      </c>
      <c r="J20" s="45">
        <v>0</v>
      </c>
      <c r="K20" s="67">
        <v>1843</v>
      </c>
      <c r="L20" s="68">
        <f t="shared" si="1"/>
        <v>0</v>
      </c>
      <c r="M20" s="42">
        <f t="shared" si="0"/>
        <v>0</v>
      </c>
      <c r="N20" s="69">
        <v>0</v>
      </c>
    </row>
    <row r="21" spans="2:16" x14ac:dyDescent="0.25">
      <c r="B21" s="44" t="s">
        <v>118</v>
      </c>
      <c r="C21" s="45">
        <f t="shared" si="2"/>
        <v>4318</v>
      </c>
      <c r="D21" s="45">
        <v>0</v>
      </c>
      <c r="E21" s="45">
        <v>0</v>
      </c>
      <c r="F21" s="67">
        <v>40</v>
      </c>
      <c r="G21" s="67">
        <v>402</v>
      </c>
      <c r="H21" s="67">
        <v>1715</v>
      </c>
      <c r="I21" s="67">
        <v>790</v>
      </c>
      <c r="J21" s="45">
        <v>0</v>
      </c>
      <c r="K21" s="67">
        <v>1371</v>
      </c>
      <c r="L21" s="68">
        <f t="shared" si="1"/>
        <v>0</v>
      </c>
      <c r="M21" s="42">
        <f t="shared" si="0"/>
        <v>0</v>
      </c>
      <c r="N21" s="69">
        <v>0</v>
      </c>
    </row>
    <row r="22" spans="2:16" x14ac:dyDescent="0.25">
      <c r="B22" s="44" t="s">
        <v>119</v>
      </c>
      <c r="C22" s="45">
        <f t="shared" si="2"/>
        <v>6513</v>
      </c>
      <c r="D22" s="45">
        <v>0</v>
      </c>
      <c r="E22" s="45">
        <v>0</v>
      </c>
      <c r="F22" s="45">
        <v>0</v>
      </c>
      <c r="G22" s="67">
        <v>1103</v>
      </c>
      <c r="H22" s="67">
        <v>3224</v>
      </c>
      <c r="I22" s="67">
        <v>347</v>
      </c>
      <c r="J22" s="45">
        <v>0</v>
      </c>
      <c r="K22" s="67">
        <v>1839</v>
      </c>
      <c r="L22" s="68">
        <f t="shared" si="1"/>
        <v>0</v>
      </c>
      <c r="M22" s="42">
        <f t="shared" si="0"/>
        <v>0</v>
      </c>
      <c r="N22" s="69">
        <v>0</v>
      </c>
    </row>
    <row r="23" spans="2:16" x14ac:dyDescent="0.25">
      <c r="B23" s="44" t="s">
        <v>120</v>
      </c>
      <c r="C23" s="45">
        <f t="shared" si="2"/>
        <v>6513</v>
      </c>
      <c r="D23" s="45">
        <v>0</v>
      </c>
      <c r="E23" s="45">
        <v>0</v>
      </c>
      <c r="F23" s="67">
        <f>329+77</f>
        <v>406</v>
      </c>
      <c r="G23" s="67">
        <v>1052</v>
      </c>
      <c r="H23" s="67">
        <v>3237</v>
      </c>
      <c r="I23" s="67">
        <v>138</v>
      </c>
      <c r="J23" s="45">
        <v>0</v>
      </c>
      <c r="K23" s="67">
        <v>1680</v>
      </c>
      <c r="L23" s="68">
        <f t="shared" si="1"/>
        <v>0</v>
      </c>
      <c r="M23" s="42">
        <f t="shared" si="0"/>
        <v>0</v>
      </c>
      <c r="N23" s="69">
        <v>0</v>
      </c>
    </row>
    <row r="24" spans="2:16" x14ac:dyDescent="0.25">
      <c r="B24" s="44" t="s">
        <v>121</v>
      </c>
      <c r="C24" s="45">
        <f t="shared" si="2"/>
        <v>2404</v>
      </c>
      <c r="D24" s="45">
        <v>0</v>
      </c>
      <c r="E24" s="45">
        <v>0</v>
      </c>
      <c r="F24" s="45">
        <v>0</v>
      </c>
      <c r="G24" s="67">
        <v>172</v>
      </c>
      <c r="H24" s="67">
        <v>553</v>
      </c>
      <c r="I24" s="67">
        <v>532</v>
      </c>
      <c r="J24" s="45">
        <v>0</v>
      </c>
      <c r="K24" s="67">
        <v>1147</v>
      </c>
      <c r="L24" s="68">
        <f t="shared" si="1"/>
        <v>0</v>
      </c>
      <c r="M24" s="42">
        <f t="shared" si="0"/>
        <v>0</v>
      </c>
      <c r="N24" s="69">
        <v>0</v>
      </c>
    </row>
    <row r="25" spans="2:16" x14ac:dyDescent="0.25">
      <c r="B25" s="44" t="s">
        <v>122</v>
      </c>
      <c r="C25" s="45">
        <f t="shared" si="2"/>
        <v>2404</v>
      </c>
      <c r="D25" s="67">
        <v>2</v>
      </c>
      <c r="E25" s="45">
        <v>0</v>
      </c>
      <c r="F25" s="67">
        <v>209</v>
      </c>
      <c r="G25" s="67">
        <v>501</v>
      </c>
      <c r="H25" s="67">
        <v>669</v>
      </c>
      <c r="I25" s="67">
        <v>88</v>
      </c>
      <c r="J25" s="45">
        <v>0</v>
      </c>
      <c r="K25" s="67">
        <v>935</v>
      </c>
      <c r="L25" s="68">
        <f t="shared" si="1"/>
        <v>0</v>
      </c>
      <c r="M25" s="42">
        <f t="shared" si="0"/>
        <v>0</v>
      </c>
      <c r="N25" s="69">
        <v>0</v>
      </c>
    </row>
    <row r="26" spans="2:16" x14ac:dyDescent="0.25">
      <c r="B26" s="41" t="s">
        <v>52</v>
      </c>
      <c r="C26" s="39">
        <f>SUM(C7:C19)+C21+C23+C25</f>
        <v>208572</v>
      </c>
      <c r="D26" s="39">
        <f>D15+D16+D17+D18+D19+D21+D23+D25</f>
        <v>2</v>
      </c>
      <c r="E26" s="39"/>
      <c r="F26" s="39">
        <f t="shared" ref="F26:J26" si="4">F15+F16+F17+F18+F19+F21+F23+F25</f>
        <v>1439</v>
      </c>
      <c r="G26" s="39">
        <f t="shared" si="4"/>
        <v>4712</v>
      </c>
      <c r="H26" s="39">
        <f t="shared" si="4"/>
        <v>11926</v>
      </c>
      <c r="I26" s="39">
        <f>I15+I16+I17+I18+I19+I21+I23+I25</f>
        <v>3240</v>
      </c>
      <c r="J26" s="39">
        <f t="shared" si="4"/>
        <v>576</v>
      </c>
      <c r="K26" s="39">
        <f>K15+K16+K17+K18+K19+K21+K23+K25</f>
        <v>16518</v>
      </c>
      <c r="L26" s="40">
        <f>M26/C26</f>
        <v>0</v>
      </c>
      <c r="M26" s="39">
        <f>CEILING(SUM(M7:M25),10)</f>
        <v>0</v>
      </c>
      <c r="N26" s="69"/>
    </row>
    <row r="28" spans="2:16" x14ac:dyDescent="0.25">
      <c r="P28" t="s">
        <v>151</v>
      </c>
    </row>
    <row r="31" spans="2:16" x14ac:dyDescent="0.25">
      <c r="B31" s="44" t="s">
        <v>139</v>
      </c>
      <c r="C31" s="45">
        <f t="shared" ref="C31" si="5">SUM(D31:K31)</f>
        <v>638</v>
      </c>
      <c r="D31" s="45">
        <v>0</v>
      </c>
      <c r="E31" s="45">
        <v>0</v>
      </c>
      <c r="F31" s="67">
        <v>22</v>
      </c>
      <c r="G31" s="67">
        <v>42</v>
      </c>
      <c r="H31" s="67">
        <v>330</v>
      </c>
      <c r="I31" s="67">
        <v>0</v>
      </c>
      <c r="J31" s="45">
        <v>0</v>
      </c>
      <c r="K31" s="67">
        <v>244</v>
      </c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DA75-82E2-469D-BC61-627FA2E1856F}">
  <sheetPr syncVertical="1" syncRef="A32" transitionEvaluation="1">
    <pageSetUpPr fitToPage="1"/>
  </sheetPr>
  <dimension ref="A3:X707"/>
  <sheetViews>
    <sheetView view="pageBreakPreview" topLeftCell="A32" zoomScale="85" zoomScaleNormal="75" zoomScaleSheetLayoutView="85" workbookViewId="0">
      <selection activeCell="G52" sqref="G52"/>
    </sheetView>
  </sheetViews>
  <sheetFormatPr baseColWidth="10" defaultColWidth="12.5703125" defaultRowHeight="14.25" x14ac:dyDescent="0.2"/>
  <cols>
    <col min="1" max="1" width="8.42578125" style="1" customWidth="1"/>
    <col min="2" max="2" width="2.7109375" style="2" customWidth="1"/>
    <col min="3" max="3" width="34.5703125" style="2" customWidth="1"/>
    <col min="4" max="4" width="17" style="2" bestFit="1" customWidth="1"/>
    <col min="5" max="5" width="13.7109375" style="3" customWidth="1"/>
    <col min="6" max="6" width="10.85546875" style="3" customWidth="1"/>
    <col min="7" max="7" width="10.85546875" style="2" customWidth="1"/>
    <col min="8" max="8" width="13.140625" style="1" customWidth="1"/>
    <col min="9" max="10" width="10.85546875" style="1" customWidth="1"/>
    <col min="11" max="16384" width="12.5703125" style="1"/>
  </cols>
  <sheetData>
    <row r="3" spans="1:24" ht="24.95" customHeight="1" x14ac:dyDescent="0.2">
      <c r="B3" s="49"/>
      <c r="C3" s="49" t="s">
        <v>127</v>
      </c>
      <c r="D3" s="49"/>
      <c r="E3" s="49"/>
      <c r="F3" s="49"/>
      <c r="G3" s="49"/>
      <c r="H3" s="49"/>
      <c r="I3" s="49"/>
      <c r="J3" s="49"/>
    </row>
    <row r="4" spans="1:24" ht="15" x14ac:dyDescent="0.25">
      <c r="A4" s="48">
        <v>1</v>
      </c>
      <c r="B4" s="18"/>
      <c r="C4" s="18" t="s">
        <v>146</v>
      </c>
      <c r="D4" s="18"/>
      <c r="E4" s="18"/>
      <c r="F4" s="18"/>
      <c r="G4" s="18"/>
    </row>
    <row r="5" spans="1:24" ht="15" x14ac:dyDescent="0.25">
      <c r="C5" s="16"/>
      <c r="D5" s="28"/>
    </row>
    <row r="6" spans="1:24" ht="15" x14ac:dyDescent="0.25">
      <c r="C6" s="35" t="s">
        <v>57</v>
      </c>
      <c r="D6" s="47">
        <v>18049</v>
      </c>
      <c r="E6" s="19" t="s">
        <v>24</v>
      </c>
      <c r="L6" s="42">
        <v>3934</v>
      </c>
    </row>
    <row r="7" spans="1:24" x14ac:dyDescent="0.2">
      <c r="L7" s="42">
        <v>14115</v>
      </c>
      <c r="N7" s="1">
        <f>L6+L7</f>
        <v>18049</v>
      </c>
    </row>
    <row r="8" spans="1:24" ht="15" x14ac:dyDescent="0.25">
      <c r="C8" s="35" t="s">
        <v>83</v>
      </c>
      <c r="D8" s="28"/>
    </row>
    <row r="9" spans="1:24" ht="7.5" customHeight="1" x14ac:dyDescent="0.25">
      <c r="C9" s="35"/>
      <c r="D9" s="28"/>
    </row>
    <row r="10" spans="1:24" x14ac:dyDescent="0.2">
      <c r="C10" s="46" t="s">
        <v>56</v>
      </c>
      <c r="D10" s="46" t="s">
        <v>55</v>
      </c>
      <c r="E10" s="46" t="s">
        <v>54</v>
      </c>
      <c r="F10" s="46" t="s">
        <v>53</v>
      </c>
    </row>
    <row r="11" spans="1:24" x14ac:dyDescent="0.2">
      <c r="C11" s="44" t="s">
        <v>82</v>
      </c>
      <c r="D11" s="45">
        <v>4703</v>
      </c>
      <c r="E11" s="43">
        <v>0.9</v>
      </c>
      <c r="F11" s="42">
        <f t="shared" ref="F11" si="0">D11*E11</f>
        <v>4232.7</v>
      </c>
    </row>
    <row r="12" spans="1:24" x14ac:dyDescent="0.2">
      <c r="C12" s="44" t="s">
        <v>84</v>
      </c>
      <c r="D12" s="45">
        <v>701</v>
      </c>
      <c r="E12" s="43">
        <v>0.9</v>
      </c>
      <c r="F12" s="42">
        <f t="shared" ref="F12:F15" si="1">D12*E12</f>
        <v>630.9</v>
      </c>
      <c r="G12" s="1"/>
      <c r="N12" s="46" t="s">
        <v>95</v>
      </c>
      <c r="O12" s="46" t="s">
        <v>55</v>
      </c>
      <c r="P12" s="46" t="s">
        <v>81</v>
      </c>
      <c r="Q12" s="46" t="s">
        <v>96</v>
      </c>
      <c r="R12" s="46" t="s">
        <v>97</v>
      </c>
      <c r="S12" s="46" t="s">
        <v>98</v>
      </c>
      <c r="T12" s="46" t="s">
        <v>99</v>
      </c>
      <c r="U12" s="46" t="s">
        <v>80</v>
      </c>
      <c r="V12" s="46" t="s">
        <v>86</v>
      </c>
      <c r="W12" s="91" t="s">
        <v>79</v>
      </c>
      <c r="X12" s="93"/>
    </row>
    <row r="13" spans="1:24" x14ac:dyDescent="0.2">
      <c r="C13" s="44" t="s">
        <v>85</v>
      </c>
      <c r="D13" s="45">
        <v>2077</v>
      </c>
      <c r="E13" s="43">
        <v>0.7</v>
      </c>
      <c r="F13" s="42">
        <f t="shared" si="1"/>
        <v>1453.8999999999999</v>
      </c>
      <c r="G13" s="1"/>
      <c r="N13" s="46"/>
      <c r="O13" s="46" t="s">
        <v>103</v>
      </c>
      <c r="P13" s="46">
        <v>1</v>
      </c>
      <c r="Q13" s="46">
        <v>0.9</v>
      </c>
      <c r="R13" s="46">
        <v>0.7</v>
      </c>
      <c r="S13" s="46">
        <v>0.7</v>
      </c>
      <c r="T13" s="46">
        <v>0.9</v>
      </c>
      <c r="U13" s="46">
        <v>0.6</v>
      </c>
      <c r="V13" s="46">
        <v>0.8</v>
      </c>
      <c r="W13" s="91">
        <v>0.2</v>
      </c>
      <c r="X13" s="93"/>
    </row>
    <row r="14" spans="1:24" x14ac:dyDescent="0.2">
      <c r="C14" s="44" t="s">
        <v>61</v>
      </c>
      <c r="D14" s="45">
        <v>1889</v>
      </c>
      <c r="E14" s="43">
        <v>0.6</v>
      </c>
      <c r="F14" s="42">
        <f t="shared" si="1"/>
        <v>1133.3999999999999</v>
      </c>
      <c r="G14" s="1"/>
      <c r="I14" s="2"/>
      <c r="N14" s="44" t="s">
        <v>112</v>
      </c>
      <c r="O14" s="45">
        <f t="shared" ref="O14" si="2">SUM(P14:W14)</f>
        <v>3934</v>
      </c>
      <c r="P14" s="45">
        <v>0</v>
      </c>
      <c r="Q14" s="45">
        <v>0</v>
      </c>
      <c r="R14" s="45">
        <v>0</v>
      </c>
      <c r="S14" s="67">
        <v>502</v>
      </c>
      <c r="T14" s="67">
        <v>1229</v>
      </c>
      <c r="U14" s="67">
        <v>708</v>
      </c>
      <c r="V14" s="45">
        <v>0</v>
      </c>
      <c r="W14" s="92">
        <v>1495</v>
      </c>
      <c r="X14" s="94"/>
    </row>
    <row r="15" spans="1:24" x14ac:dyDescent="0.2">
      <c r="C15" s="44" t="s">
        <v>86</v>
      </c>
      <c r="D15" s="45">
        <v>576</v>
      </c>
      <c r="E15" s="43">
        <v>0.8</v>
      </c>
      <c r="F15" s="42">
        <f t="shared" si="1"/>
        <v>460.8</v>
      </c>
      <c r="G15" s="1"/>
      <c r="H15" s="1" t="s">
        <v>148</v>
      </c>
      <c r="I15" s="1">
        <v>308</v>
      </c>
      <c r="N15" s="44" t="s">
        <v>113</v>
      </c>
      <c r="O15" s="67">
        <f t="shared" ref="O15" si="3">SUM(P15:W15)</f>
        <v>14115</v>
      </c>
      <c r="P15" s="45">
        <v>0</v>
      </c>
      <c r="Q15" s="45">
        <v>0</v>
      </c>
      <c r="R15" s="67">
        <f>608+93</f>
        <v>701</v>
      </c>
      <c r="S15" s="67">
        <v>1575</v>
      </c>
      <c r="T15" s="67">
        <v>3474</v>
      </c>
      <c r="U15" s="67">
        <v>1181</v>
      </c>
      <c r="V15" s="67">
        <v>576</v>
      </c>
      <c r="W15" s="95">
        <v>6608</v>
      </c>
      <c r="X15" s="94"/>
    </row>
    <row r="16" spans="1:24" x14ac:dyDescent="0.2">
      <c r="C16" s="44" t="s">
        <v>60</v>
      </c>
      <c r="D16" s="45">
        <v>8103</v>
      </c>
      <c r="E16" s="43">
        <v>0.2</v>
      </c>
      <c r="F16" s="42">
        <f t="shared" ref="F16" si="4">D16*E16</f>
        <v>1620.6000000000001</v>
      </c>
      <c r="G16" s="1"/>
      <c r="O16" s="1">
        <f>SUM(O14:O15)</f>
        <v>18049</v>
      </c>
      <c r="R16" s="1">
        <f t="shared" ref="R16:W16" si="5">SUM(R14:R15)</f>
        <v>701</v>
      </c>
      <c r="S16" s="1">
        <f t="shared" si="5"/>
        <v>2077</v>
      </c>
      <c r="T16" s="1">
        <f t="shared" si="5"/>
        <v>4703</v>
      </c>
      <c r="U16" s="1">
        <f t="shared" si="5"/>
        <v>1889</v>
      </c>
      <c r="V16" s="1">
        <f t="shared" si="5"/>
        <v>576</v>
      </c>
      <c r="W16" s="96">
        <f t="shared" si="5"/>
        <v>8103</v>
      </c>
    </row>
    <row r="17" spans="3:12" ht="15" x14ac:dyDescent="0.25">
      <c r="C17" s="41" t="s">
        <v>52</v>
      </c>
      <c r="D17" s="39">
        <f>SUM(D11:D16)</f>
        <v>18049</v>
      </c>
      <c r="E17" s="40">
        <f>F17/D17</f>
        <v>0.528561139121281</v>
      </c>
      <c r="F17" s="39">
        <f>CEILING(SUM(F11:F16),10)</f>
        <v>9540</v>
      </c>
    </row>
    <row r="18" spans="3:12" ht="15" x14ac:dyDescent="0.25">
      <c r="D18" s="18"/>
      <c r="E18" s="66"/>
      <c r="F18" s="18"/>
    </row>
    <row r="19" spans="3:12" ht="15" x14ac:dyDescent="0.25">
      <c r="C19" s="35" t="s">
        <v>123</v>
      </c>
      <c r="D19" s="18"/>
      <c r="E19" s="66"/>
      <c r="F19" s="18"/>
    </row>
    <row r="20" spans="3:12" ht="8.25" customHeight="1" x14ac:dyDescent="0.25">
      <c r="D20" s="18"/>
      <c r="E20" s="66"/>
      <c r="F20" s="18"/>
    </row>
    <row r="21" spans="3:12" ht="42.75" x14ac:dyDescent="0.2">
      <c r="C21" s="70" t="s">
        <v>56</v>
      </c>
      <c r="D21" s="70" t="s">
        <v>55</v>
      </c>
      <c r="E21" s="72" t="s">
        <v>124</v>
      </c>
      <c r="F21" s="73" t="s">
        <v>125</v>
      </c>
      <c r="G21" s="73" t="s">
        <v>126</v>
      </c>
      <c r="H21" s="70" t="s">
        <v>53</v>
      </c>
      <c r="I21" s="71"/>
      <c r="J21" s="71" t="s">
        <v>54</v>
      </c>
    </row>
    <row r="22" spans="3:12" x14ac:dyDescent="0.2">
      <c r="C22" s="70"/>
      <c r="D22" s="70"/>
      <c r="E22" s="74">
        <v>1</v>
      </c>
      <c r="F22" s="74">
        <v>0.9</v>
      </c>
      <c r="G22" s="74">
        <v>0.2</v>
      </c>
      <c r="H22" s="75"/>
      <c r="I22" s="71"/>
      <c r="J22" s="71"/>
    </row>
    <row r="23" spans="3:12" x14ac:dyDescent="0.2">
      <c r="C23" s="44" t="s">
        <v>87</v>
      </c>
      <c r="D23" s="45">
        <v>16407</v>
      </c>
      <c r="E23" s="77">
        <f t="shared" ref="E23:E29" si="6">D23*0.4</f>
        <v>6562.8</v>
      </c>
      <c r="F23" s="76">
        <f t="shared" ref="F23:F29" si="7">D23*0.4</f>
        <v>6562.8</v>
      </c>
      <c r="G23" s="76">
        <f t="shared" ref="G23:G29" si="8">D23*0.2</f>
        <v>3281.4</v>
      </c>
      <c r="H23" s="76">
        <f t="shared" ref="H23:H29" si="9">((E23*$E$22)+(F23*$F$22)+(G23*$G$22))</f>
        <v>13125.6</v>
      </c>
    </row>
    <row r="24" spans="3:12" x14ac:dyDescent="0.2">
      <c r="C24" s="44" t="s">
        <v>89</v>
      </c>
      <c r="D24" s="45">
        <v>55204</v>
      </c>
      <c r="E24" s="77">
        <f t="shared" si="6"/>
        <v>22081.600000000002</v>
      </c>
      <c r="F24" s="76">
        <f t="shared" si="7"/>
        <v>22081.600000000002</v>
      </c>
      <c r="G24" s="76">
        <f t="shared" si="8"/>
        <v>11040.800000000001</v>
      </c>
      <c r="H24" s="76">
        <f t="shared" si="9"/>
        <v>44163.200000000012</v>
      </c>
    </row>
    <row r="25" spans="3:12" x14ac:dyDescent="0.2">
      <c r="C25" s="44" t="s">
        <v>90</v>
      </c>
      <c r="D25" s="45">
        <v>39817</v>
      </c>
      <c r="E25" s="77">
        <f t="shared" si="6"/>
        <v>15926.800000000001</v>
      </c>
      <c r="F25" s="76">
        <f t="shared" si="7"/>
        <v>15926.800000000001</v>
      </c>
      <c r="G25" s="76">
        <f t="shared" si="8"/>
        <v>7963.4000000000005</v>
      </c>
      <c r="H25" s="76">
        <f t="shared" si="9"/>
        <v>31853.600000000002</v>
      </c>
    </row>
    <row r="26" spans="3:12" x14ac:dyDescent="0.2">
      <c r="C26" s="44" t="s">
        <v>91</v>
      </c>
      <c r="D26" s="45">
        <v>10531</v>
      </c>
      <c r="E26" s="77">
        <f t="shared" si="6"/>
        <v>4212.4000000000005</v>
      </c>
      <c r="F26" s="76">
        <f t="shared" si="7"/>
        <v>4212.4000000000005</v>
      </c>
      <c r="G26" s="76">
        <f t="shared" si="8"/>
        <v>2106.2000000000003</v>
      </c>
      <c r="H26" s="76">
        <f t="shared" si="9"/>
        <v>8424.8000000000011</v>
      </c>
    </row>
    <row r="27" spans="3:12" x14ac:dyDescent="0.2">
      <c r="C27" s="44" t="s">
        <v>92</v>
      </c>
      <c r="D27" s="45">
        <v>10226</v>
      </c>
      <c r="E27" s="77">
        <f t="shared" si="6"/>
        <v>4090.4</v>
      </c>
      <c r="F27" s="76">
        <f t="shared" si="7"/>
        <v>4090.4</v>
      </c>
      <c r="G27" s="76">
        <f t="shared" si="8"/>
        <v>2045.2</v>
      </c>
      <c r="H27" s="76">
        <f t="shared" si="9"/>
        <v>8180.8</v>
      </c>
    </row>
    <row r="28" spans="3:12" x14ac:dyDescent="0.2">
      <c r="C28" s="44" t="s">
        <v>93</v>
      </c>
      <c r="D28" s="45">
        <v>6489</v>
      </c>
      <c r="E28" s="77">
        <f t="shared" si="6"/>
        <v>2595.6000000000004</v>
      </c>
      <c r="F28" s="76">
        <f t="shared" si="7"/>
        <v>2595.6000000000004</v>
      </c>
      <c r="G28" s="76">
        <f t="shared" si="8"/>
        <v>1297.8000000000002</v>
      </c>
      <c r="H28" s="76">
        <f t="shared" si="9"/>
        <v>5191.2000000000016</v>
      </c>
    </row>
    <row r="29" spans="3:12" x14ac:dyDescent="0.2">
      <c r="C29" s="44" t="s">
        <v>94</v>
      </c>
      <c r="D29" s="45">
        <v>17231</v>
      </c>
      <c r="E29" s="77">
        <f t="shared" si="6"/>
        <v>6892.4000000000005</v>
      </c>
      <c r="F29" s="76">
        <f t="shared" si="7"/>
        <v>6892.4000000000005</v>
      </c>
      <c r="G29" s="76">
        <f t="shared" si="8"/>
        <v>3446.2000000000003</v>
      </c>
      <c r="H29" s="76">
        <f t="shared" si="9"/>
        <v>13784.800000000001</v>
      </c>
    </row>
    <row r="30" spans="3:12" ht="15" x14ac:dyDescent="0.25">
      <c r="C30" s="41" t="s">
        <v>52</v>
      </c>
      <c r="D30" s="39">
        <f>SUM(D23:D29)</f>
        <v>155905</v>
      </c>
      <c r="E30" s="39">
        <f>SUM(E23:E29)</f>
        <v>62362.000000000007</v>
      </c>
      <c r="F30" s="39">
        <f>SUM(F23:F29)</f>
        <v>62362.000000000007</v>
      </c>
      <c r="G30" s="39">
        <f>SUM(G23:G29)</f>
        <v>31181.000000000004</v>
      </c>
      <c r="H30" s="39">
        <f>CEILING(SUM(H23:H29),10)</f>
        <v>124730</v>
      </c>
      <c r="J30" s="78">
        <f>H30/D30</f>
        <v>0.80003848497482444</v>
      </c>
      <c r="L30" s="1">
        <f>D17+D30</f>
        <v>173954</v>
      </c>
    </row>
    <row r="31" spans="3:12" ht="15" x14ac:dyDescent="0.25">
      <c r="C31" s="18"/>
      <c r="D31" s="28"/>
    </row>
    <row r="32" spans="3:12" ht="15" x14ac:dyDescent="0.25">
      <c r="C32" s="35"/>
      <c r="F32" s="19"/>
      <c r="G32" s="3"/>
      <c r="H32" s="19"/>
    </row>
    <row r="33" spans="3:17" ht="15" x14ac:dyDescent="0.25">
      <c r="C33" s="35" t="s">
        <v>130</v>
      </c>
      <c r="D33" s="38">
        <f>D17*2/10000</f>
        <v>3.6097999999999999</v>
      </c>
      <c r="E33" s="19" t="s">
        <v>22</v>
      </c>
      <c r="F33" s="19" t="s">
        <v>51</v>
      </c>
      <c r="G33" s="3">
        <f>D33*60</f>
        <v>216.58799999999999</v>
      </c>
      <c r="H33" s="19" t="s">
        <v>50</v>
      </c>
    </row>
    <row r="34" spans="3:17" x14ac:dyDescent="0.2">
      <c r="C34" s="37" t="s">
        <v>49</v>
      </c>
      <c r="D34" s="34">
        <v>2</v>
      </c>
      <c r="E34" s="19" t="s">
        <v>48</v>
      </c>
      <c r="F34" s="20" t="s">
        <v>47</v>
      </c>
      <c r="G34" s="3"/>
      <c r="H34" s="19"/>
    </row>
    <row r="35" spans="3:17" x14ac:dyDescent="0.2">
      <c r="C35" s="37"/>
      <c r="D35" s="34"/>
      <c r="E35" s="19"/>
      <c r="F35" s="20"/>
      <c r="G35" s="3"/>
      <c r="H35" s="19"/>
    </row>
    <row r="36" spans="3:17" ht="15" x14ac:dyDescent="0.25">
      <c r="C36" s="35" t="s">
        <v>132</v>
      </c>
      <c r="D36" s="38">
        <f>D30*2/10000</f>
        <v>31.181000000000001</v>
      </c>
      <c r="E36" s="19" t="s">
        <v>22</v>
      </c>
      <c r="F36" s="19" t="s">
        <v>51</v>
      </c>
      <c r="G36" s="3">
        <f>D36*60</f>
        <v>1870.8600000000001</v>
      </c>
      <c r="H36" s="19" t="s">
        <v>50</v>
      </c>
      <c r="M36" s="38"/>
      <c r="N36" s="19"/>
      <c r="O36" s="19"/>
      <c r="P36" s="3"/>
      <c r="Q36" s="19"/>
    </row>
    <row r="37" spans="3:17" x14ac:dyDescent="0.2">
      <c r="C37" s="37" t="s">
        <v>49</v>
      </c>
      <c r="D37" s="34">
        <v>2</v>
      </c>
      <c r="E37" s="19" t="s">
        <v>48</v>
      </c>
      <c r="F37" s="20" t="s">
        <v>47</v>
      </c>
      <c r="G37" s="3"/>
      <c r="H37" s="19"/>
      <c r="M37" s="34"/>
      <c r="N37" s="19"/>
      <c r="O37" s="20"/>
      <c r="P37" s="3"/>
      <c r="Q37" s="19"/>
    </row>
    <row r="38" spans="3:17" x14ac:dyDescent="0.2">
      <c r="C38" s="37"/>
      <c r="D38" s="34"/>
      <c r="E38" s="19"/>
      <c r="F38" s="20"/>
      <c r="G38" s="3"/>
      <c r="H38" s="19"/>
      <c r="M38" s="38"/>
      <c r="N38" s="19"/>
      <c r="O38" s="19"/>
      <c r="P38" s="3"/>
      <c r="Q38" s="19"/>
    </row>
    <row r="39" spans="3:17" ht="15" x14ac:dyDescent="0.25">
      <c r="C39" s="16"/>
      <c r="D39" s="28"/>
      <c r="M39" s="34"/>
      <c r="N39" s="19"/>
      <c r="O39" s="20"/>
      <c r="P39" s="3"/>
      <c r="Q39" s="19"/>
    </row>
    <row r="40" spans="3:17" ht="15" x14ac:dyDescent="0.25">
      <c r="C40" s="35" t="s">
        <v>131</v>
      </c>
      <c r="D40" s="36"/>
      <c r="E40" s="1"/>
      <c r="F40" s="1"/>
      <c r="G40" s="1"/>
    </row>
    <row r="41" spans="3:17" ht="8.1" customHeight="1" x14ac:dyDescent="0.2">
      <c r="C41" s="1"/>
      <c r="D41" s="1"/>
      <c r="E41" s="1"/>
      <c r="F41" s="1"/>
      <c r="G41" s="1"/>
    </row>
    <row r="42" spans="3:17" ht="15" x14ac:dyDescent="0.25">
      <c r="C42" s="112" t="s">
        <v>43</v>
      </c>
      <c r="D42" s="113"/>
      <c r="E42" s="113"/>
      <c r="F42" s="113"/>
      <c r="G42" s="114"/>
      <c r="H42" s="1" t="s">
        <v>128</v>
      </c>
    </row>
    <row r="43" spans="3:17" x14ac:dyDescent="0.2">
      <c r="C43" s="31" t="s">
        <v>46</v>
      </c>
      <c r="D43" s="30" t="s">
        <v>18</v>
      </c>
      <c r="E43" s="33">
        <v>60</v>
      </c>
      <c r="F43" s="33">
        <v>360</v>
      </c>
      <c r="G43" s="33"/>
    </row>
    <row r="44" spans="3:17" x14ac:dyDescent="0.2">
      <c r="C44" s="31" t="s">
        <v>45</v>
      </c>
      <c r="D44" s="30" t="s">
        <v>18</v>
      </c>
      <c r="E44" s="33">
        <v>360</v>
      </c>
      <c r="F44" s="33">
        <v>1440</v>
      </c>
      <c r="G44" s="33"/>
    </row>
    <row r="45" spans="3:17" x14ac:dyDescent="0.2">
      <c r="C45" s="31" t="s">
        <v>8</v>
      </c>
      <c r="D45" s="31"/>
      <c r="E45" s="32">
        <v>9.0333333333333332</v>
      </c>
      <c r="F45" s="32">
        <v>3.55</v>
      </c>
      <c r="G45" s="32"/>
      <c r="N45" s="1" t="e">
        <f>+#REF!+#REF!</f>
        <v>#REF!</v>
      </c>
    </row>
    <row r="46" spans="3:17" x14ac:dyDescent="0.2">
      <c r="C46" s="31" t="s">
        <v>7</v>
      </c>
      <c r="D46" s="31"/>
      <c r="E46" s="32">
        <v>0.72599999999999998</v>
      </c>
      <c r="F46" s="32">
        <v>0.56999999999999995</v>
      </c>
      <c r="G46" s="32"/>
    </row>
    <row r="47" spans="3:17" ht="8.1" customHeight="1" x14ac:dyDescent="0.2">
      <c r="C47" s="1"/>
      <c r="D47" s="1"/>
      <c r="E47" s="1"/>
      <c r="F47" s="1"/>
      <c r="G47" s="1"/>
    </row>
    <row r="48" spans="3:17" ht="15" x14ac:dyDescent="0.25">
      <c r="C48" s="115" t="s">
        <v>40</v>
      </c>
      <c r="D48" s="116"/>
      <c r="E48" s="116"/>
      <c r="F48" s="116"/>
      <c r="G48" s="117"/>
    </row>
    <row r="49" spans="3:20" x14ac:dyDescent="0.2">
      <c r="C49" s="31" t="s">
        <v>39</v>
      </c>
      <c r="D49" s="30" t="s">
        <v>18</v>
      </c>
      <c r="E49" s="29">
        <f>(Sa*E45*(1-E46)/$G$33)^(1/E46)</f>
        <v>640.45874607534643</v>
      </c>
      <c r="F49" s="29">
        <f>(Sa*F45*(1-F46)/$G$33)^(1/F46)</f>
        <v>1608.1802469110896</v>
      </c>
      <c r="G49" s="29"/>
    </row>
    <row r="50" spans="3:20" x14ac:dyDescent="0.2">
      <c r="C50" s="31" t="s">
        <v>129</v>
      </c>
      <c r="D50" s="30" t="s">
        <v>20</v>
      </c>
      <c r="E50" s="29">
        <f>IF(AND(E49&lt;=E44,E49&gt;=E43),(Sa*E45*E49^(1-E46)-$G$33*E49)/1000,MAX((Sa*E45*E43^(1-E46)-$G$33*E43)/1000,(Sa*E45*E44^(1-E46)-$G$33*E44)/1000))</f>
        <v>354.36620740393005</v>
      </c>
      <c r="F50" s="29">
        <f>IF(AND(F49&lt;=F44,F49&gt;=F43),(Sa*F45*F49^(1-F46)-$G$33*F49)/1000,MAX((Sa*F45*F43^(1-F46)-$G$33*F43)/1000,(Sa*F45*F44^(1-F46)-$G$33*F44)/1000))</f>
        <v>460.56723186012323</v>
      </c>
      <c r="G50" s="29"/>
      <c r="I50" s="34"/>
    </row>
    <row r="51" spans="3:20" x14ac:dyDescent="0.2">
      <c r="C51" s="1"/>
      <c r="D51" s="1"/>
      <c r="E51" s="1"/>
      <c r="F51" s="1"/>
      <c r="G51" s="1"/>
      <c r="H51" s="61"/>
    </row>
    <row r="52" spans="3:20" ht="15" x14ac:dyDescent="0.25">
      <c r="C52" s="1" t="s">
        <v>70</v>
      </c>
      <c r="D52" s="24">
        <f>MAX(E50:I50)</f>
        <v>460.56723186012323</v>
      </c>
      <c r="E52" s="1" t="s">
        <v>20</v>
      </c>
      <c r="F52" s="1" t="s">
        <v>37</v>
      </c>
      <c r="G52" s="36">
        <f>CEILING(D52,5)</f>
        <v>465</v>
      </c>
      <c r="H52" s="36" t="s">
        <v>20</v>
      </c>
      <c r="K52" s="1" t="s">
        <v>36</v>
      </c>
      <c r="L52" s="27" t="s">
        <v>133</v>
      </c>
      <c r="M52" s="26">
        <f>C97</f>
        <v>366.36858456162236</v>
      </c>
      <c r="N52" s="25">
        <f>ABS(M52-D52)/D52</f>
        <v>0.20452746262050514</v>
      </c>
    </row>
    <row r="53" spans="3:20" ht="15" x14ac:dyDescent="0.25">
      <c r="C53" s="1"/>
      <c r="D53" s="24"/>
      <c r="E53" s="1"/>
      <c r="F53" s="1"/>
      <c r="G53" s="1"/>
      <c r="H53" s="23"/>
      <c r="L53" s="50"/>
      <c r="M53" s="51"/>
      <c r="N53" s="25"/>
    </row>
    <row r="54" spans="3:20" ht="15" x14ac:dyDescent="0.25">
      <c r="C54" s="1" t="s">
        <v>62</v>
      </c>
      <c r="D54" s="24"/>
      <c r="E54" s="1"/>
      <c r="F54" s="62" t="s">
        <v>71</v>
      </c>
      <c r="G54" s="63">
        <f>G52*1000/D33/3600</f>
        <v>35.782222468465477</v>
      </c>
      <c r="H54" s="23" t="s">
        <v>63</v>
      </c>
      <c r="I54" s="56" t="str">
        <f>IF(G54&lt;=48,"OK, inf à 48h","Pb, sup à 48")</f>
        <v>OK, inf à 48h</v>
      </c>
      <c r="L54" s="50"/>
      <c r="M54" s="51"/>
      <c r="N54" s="25"/>
    </row>
    <row r="55" spans="3:20" ht="15" x14ac:dyDescent="0.25">
      <c r="C55" s="1"/>
      <c r="D55" s="24"/>
      <c r="E55" s="1"/>
      <c r="F55" s="1"/>
      <c r="G55" s="23"/>
      <c r="H55" s="23"/>
      <c r="I55" s="55"/>
      <c r="L55" s="50"/>
      <c r="M55" s="51"/>
      <c r="N55" s="25"/>
    </row>
    <row r="56" spans="3:20" ht="15" x14ac:dyDescent="0.25">
      <c r="C56" s="65" t="s">
        <v>64</v>
      </c>
      <c r="D56" s="64" t="s">
        <v>67</v>
      </c>
      <c r="E56" s="53" t="s">
        <v>68</v>
      </c>
      <c r="F56" s="53" t="s">
        <v>65</v>
      </c>
      <c r="G56" s="53" t="s">
        <v>66</v>
      </c>
      <c r="K56" s="50"/>
      <c r="L56" s="51"/>
      <c r="M56" s="25"/>
      <c r="P56" s="90" t="s">
        <v>64</v>
      </c>
      <c r="Q56" s="90" t="s">
        <v>67</v>
      </c>
      <c r="R56" s="90" t="s">
        <v>68</v>
      </c>
      <c r="S56" s="90" t="s">
        <v>65</v>
      </c>
      <c r="T56" s="90" t="s">
        <v>66</v>
      </c>
    </row>
    <row r="57" spans="3:20" x14ac:dyDescent="0.2">
      <c r="C57" s="54" t="str">
        <f>H15</f>
        <v>Bassin Fond</v>
      </c>
      <c r="D57" s="59">
        <f>I15</f>
        <v>308</v>
      </c>
      <c r="E57" s="59">
        <v>1.35</v>
      </c>
      <c r="F57" s="58">
        <v>1</v>
      </c>
      <c r="G57" s="60">
        <f>D57*E57*F57</f>
        <v>415.8</v>
      </c>
      <c r="H57" s="2"/>
      <c r="L57" s="50"/>
      <c r="M57" s="51"/>
      <c r="N57" s="25"/>
      <c r="P57" s="90" t="s">
        <v>148</v>
      </c>
      <c r="Q57" s="90">
        <v>878</v>
      </c>
      <c r="R57" s="90">
        <v>0.5</v>
      </c>
      <c r="S57" s="90">
        <v>1</v>
      </c>
      <c r="T57" s="90">
        <f>Q57*R57*S57</f>
        <v>439</v>
      </c>
    </row>
    <row r="58" spans="3:20" x14ac:dyDescent="0.2">
      <c r="C58" s="54" t="s">
        <v>149</v>
      </c>
      <c r="D58" s="59"/>
      <c r="E58" s="59"/>
      <c r="F58" s="58"/>
      <c r="G58" s="89">
        <f>(D59-D57)/2</f>
        <v>134</v>
      </c>
      <c r="H58" s="2"/>
      <c r="L58" s="50"/>
      <c r="M58" s="51"/>
      <c r="N58" s="25"/>
      <c r="P58" s="90" t="s">
        <v>149</v>
      </c>
      <c r="Q58" s="90"/>
      <c r="R58" s="90"/>
      <c r="S58" s="90"/>
      <c r="T58" s="90">
        <f>((Q59-Q57)*R57)/2</f>
        <v>104</v>
      </c>
    </row>
    <row r="59" spans="3:20" x14ac:dyDescent="0.2">
      <c r="C59" s="54" t="s">
        <v>150</v>
      </c>
      <c r="D59" s="59">
        <f>D15</f>
        <v>576</v>
      </c>
      <c r="E59" s="59">
        <f>E57</f>
        <v>1.35</v>
      </c>
      <c r="F59" s="58">
        <f>F57</f>
        <v>1</v>
      </c>
      <c r="G59" s="89">
        <f>SUM(G57:G58)</f>
        <v>549.79999999999995</v>
      </c>
      <c r="H59" s="2"/>
      <c r="L59" s="50"/>
      <c r="M59" s="51"/>
      <c r="N59" s="25"/>
      <c r="P59" s="90" t="s">
        <v>150</v>
      </c>
      <c r="Q59" s="90">
        <v>1294</v>
      </c>
      <c r="R59" s="90">
        <f>R57</f>
        <v>0.5</v>
      </c>
      <c r="S59" s="90">
        <f>S57</f>
        <v>1</v>
      </c>
      <c r="T59" s="90">
        <f>SUM(T57:T58)</f>
        <v>543</v>
      </c>
    </row>
    <row r="60" spans="3:20" x14ac:dyDescent="0.2">
      <c r="E60" s="2"/>
      <c r="F60" s="2"/>
      <c r="G60" s="24"/>
      <c r="H60" s="2"/>
      <c r="L60" s="50"/>
      <c r="M60" s="51"/>
      <c r="N60" s="25"/>
    </row>
    <row r="61" spans="3:20" ht="15" x14ac:dyDescent="0.25">
      <c r="C61" s="52"/>
      <c r="D61" s="24"/>
      <c r="E61" s="1"/>
      <c r="F61" s="1"/>
      <c r="G61" s="57">
        <f>SUM(G59)</f>
        <v>549.79999999999995</v>
      </c>
      <c r="H61" s="36" t="s">
        <v>20</v>
      </c>
      <c r="I61" s="23" t="str">
        <f>IF(G61&gt;=G52,"OK, sup à volume visé","Pb, inf à volume visé")</f>
        <v>OK, sup à volume visé</v>
      </c>
      <c r="L61" s="50"/>
      <c r="M61" s="51"/>
      <c r="N61" s="25"/>
    </row>
    <row r="62" spans="3:20" ht="15" x14ac:dyDescent="0.25">
      <c r="C62" s="16"/>
      <c r="D62" s="28"/>
      <c r="L62" s="22" t="s">
        <v>34</v>
      </c>
      <c r="M62" s="21">
        <f>C98</f>
        <v>460</v>
      </c>
    </row>
    <row r="63" spans="3:20" ht="15" x14ac:dyDescent="0.25">
      <c r="C63" s="16"/>
      <c r="D63" s="28"/>
      <c r="K63" s="1">
        <f>G61/G52</f>
        <v>1.1823655913978495</v>
      </c>
    </row>
    <row r="64" spans="3:20" ht="15" x14ac:dyDescent="0.25">
      <c r="C64" s="16" t="s">
        <v>44</v>
      </c>
      <c r="D64" s="28"/>
    </row>
    <row r="65" spans="3:14" ht="8.1" customHeight="1" x14ac:dyDescent="0.2"/>
    <row r="66" spans="3:14" ht="15" x14ac:dyDescent="0.25">
      <c r="C66" s="118" t="s">
        <v>43</v>
      </c>
      <c r="D66" s="118"/>
      <c r="E66" s="118"/>
      <c r="F66" s="118"/>
      <c r="G66" s="118"/>
      <c r="H66" s="118"/>
      <c r="I66" s="118"/>
    </row>
    <row r="67" spans="3:14" x14ac:dyDescent="0.2">
      <c r="C67" s="31" t="s">
        <v>42</v>
      </c>
      <c r="D67" s="30" t="s">
        <v>18</v>
      </c>
      <c r="E67" s="33">
        <v>6</v>
      </c>
      <c r="F67" s="33">
        <v>15</v>
      </c>
      <c r="G67" s="33">
        <v>30</v>
      </c>
      <c r="H67" s="33">
        <v>360</v>
      </c>
      <c r="I67" s="33">
        <v>360</v>
      </c>
    </row>
    <row r="68" spans="3:14" x14ac:dyDescent="0.2">
      <c r="C68" s="31" t="s">
        <v>41</v>
      </c>
      <c r="D68" s="30" t="s">
        <v>18</v>
      </c>
      <c r="E68" s="33">
        <v>30</v>
      </c>
      <c r="F68" s="33">
        <v>360</v>
      </c>
      <c r="G68" s="33">
        <v>360</v>
      </c>
      <c r="H68" s="33">
        <v>1440</v>
      </c>
      <c r="I68" s="33">
        <v>2880</v>
      </c>
    </row>
    <row r="69" spans="3:14" x14ac:dyDescent="0.2">
      <c r="C69" s="31" t="s">
        <v>8</v>
      </c>
      <c r="D69" s="31"/>
      <c r="E69" s="32">
        <v>6.7830000000000004</v>
      </c>
      <c r="F69" s="32">
        <v>3.706</v>
      </c>
      <c r="G69" s="32">
        <v>15.58</v>
      </c>
      <c r="H69" s="32">
        <v>40.084000000000003</v>
      </c>
      <c r="I69" s="32">
        <v>44.195</v>
      </c>
    </row>
    <row r="70" spans="3:14" x14ac:dyDescent="0.2">
      <c r="C70" s="31" t="s">
        <v>7</v>
      </c>
      <c r="D70" s="31"/>
      <c r="E70" s="32">
        <v>0.47199999999999998</v>
      </c>
      <c r="F70" s="32">
        <v>0.69199999999999995</v>
      </c>
      <c r="G70" s="32">
        <v>0.73099999999999998</v>
      </c>
      <c r="H70" s="32">
        <v>0.88900000000000001</v>
      </c>
      <c r="I70" s="32">
        <v>0.90400000000000003</v>
      </c>
    </row>
    <row r="71" spans="3:14" ht="8.1" customHeight="1" x14ac:dyDescent="0.2">
      <c r="C71" s="1"/>
      <c r="D71" s="1"/>
      <c r="E71" s="1"/>
      <c r="F71" s="1"/>
      <c r="G71" s="1"/>
    </row>
    <row r="72" spans="3:14" ht="15" x14ac:dyDescent="0.25">
      <c r="C72" s="119" t="s">
        <v>40</v>
      </c>
      <c r="D72" s="119"/>
      <c r="E72" s="119"/>
      <c r="F72" s="119"/>
      <c r="G72" s="119"/>
      <c r="H72" s="119"/>
      <c r="I72" s="119"/>
    </row>
    <row r="73" spans="3:14" x14ac:dyDescent="0.2">
      <c r="C73" s="31" t="s">
        <v>39</v>
      </c>
      <c r="D73" s="30" t="s">
        <v>18</v>
      </c>
      <c r="E73" s="29">
        <f>(Sa*E69*(1-E70)/$G$33)^(1/E70)</f>
        <v>45364.435966941011</v>
      </c>
      <c r="F73" s="29">
        <f>(Sa*F69*(1-F70)/$G$33)^(1/F70)</f>
        <v>287.49303927824025</v>
      </c>
      <c r="G73" s="29">
        <f>(Sa*G69*(1-G70)/$G$33)^(1/G70)</f>
        <v>1259.4557789044384</v>
      </c>
      <c r="H73" s="29">
        <f>(Sa*H69*(1-H70)/$G$33)^(1/H70)</f>
        <v>378.80152303991855</v>
      </c>
      <c r="I73" s="29">
        <f>(Sa*I69*(1-I70)/$G$33)^(1/I70)</f>
        <v>325.6760266845734</v>
      </c>
    </row>
    <row r="74" spans="3:14" x14ac:dyDescent="0.2">
      <c r="C74" s="31" t="s">
        <v>21</v>
      </c>
      <c r="D74" s="30" t="s">
        <v>20</v>
      </c>
      <c r="E74" s="29">
        <f>IF(AND(E73&lt;=E68,E73&gt;=E67),(Sa*E69*E73^(1-E70)-$G$33*E73)/1000,MAX((Sa*E69*E67^(1-E70)-$G$33*E67)/1000,(Sa*E69*E68^(1-E70)-$G$33*E68)/1000))</f>
        <v>383.34578530776008</v>
      </c>
      <c r="F74" s="29">
        <f>IF(AND(F73&lt;=F68,F73&gt;=F67),(Sa*F69*F73^(1-F70)-$G$33*F73)/1000,MAX((Sa*F69*F67^(1-F70)-$G$33*F67)/1000,(Sa*F69*F68^(1-F70)-$G$33*F68)/1000))</f>
        <v>139.89980303476395</v>
      </c>
      <c r="G74" s="29">
        <f>IF(AND(G73&lt;=G68,G73&gt;=G67),(Sa*G69*G73^(1-G70)-$G$33*G73)/1000,MAX((Sa*G69*G67^(1-G70)-$G$33*G67)/1000,(Sa*G69*G68^(1-G70)-$G$33*G68)/1000))</f>
        <v>646.0660543987849</v>
      </c>
      <c r="H74" s="29">
        <f>IF(AND(H73&lt;=H68,H73&gt;=H67),(Sa*H69*H73^(1-H70)-$G$33*H73)/1000,MAX((Sa*H69*H67^(1-H70)-$G$33*H67)/1000,(Sa*H69*H68^(1-H70)-$G$33*H68)/1000))</f>
        <v>657.09004808972077</v>
      </c>
      <c r="I74" s="29">
        <f>IF(AND(I73&lt;=I68,I73&gt;=I67),(Sa*I69*I73^(1-I70)-$G$33*I73)/1000,MAX((Sa*I69*I67^(1-I70)-$G$33*I67)/1000,(Sa*I69*I68^(1-I70)-$G$33*I68)/1000))</f>
        <v>663.89617401872738</v>
      </c>
    </row>
    <row r="75" spans="3:14" x14ac:dyDescent="0.2">
      <c r="C75" s="28"/>
    </row>
    <row r="76" spans="3:14" ht="15" x14ac:dyDescent="0.25">
      <c r="C76" s="1" t="s">
        <v>38</v>
      </c>
      <c r="D76" s="24">
        <f>MAX(E74:I74)</f>
        <v>663.89617401872738</v>
      </c>
      <c r="E76" s="1" t="s">
        <v>20</v>
      </c>
      <c r="F76" s="1" t="s">
        <v>37</v>
      </c>
      <c r="G76" s="23">
        <f>CEILING(D76,5)</f>
        <v>665</v>
      </c>
      <c r="H76" s="23" t="s">
        <v>20</v>
      </c>
      <c r="K76" s="1" t="s">
        <v>36</v>
      </c>
      <c r="L76" s="27" t="s">
        <v>35</v>
      </c>
      <c r="M76" s="26">
        <f>C406</f>
        <v>571.26673734520432</v>
      </c>
      <c r="N76" s="25">
        <f>ABS(M76-D76)/D76</f>
        <v>0.1395239802525359</v>
      </c>
    </row>
    <row r="77" spans="3:14" ht="15" x14ac:dyDescent="0.25">
      <c r="C77" s="1"/>
      <c r="D77" s="24"/>
      <c r="E77" s="1"/>
      <c r="F77" s="1"/>
      <c r="G77" s="23"/>
      <c r="H77" s="23"/>
      <c r="L77" s="22" t="s">
        <v>34</v>
      </c>
      <c r="M77" s="21">
        <f>C407</f>
        <v>365</v>
      </c>
    </row>
    <row r="78" spans="3:14" x14ac:dyDescent="0.2">
      <c r="C78" s="2" t="s">
        <v>33</v>
      </c>
      <c r="D78" s="19">
        <f>G76/Sa*1000</f>
        <v>69.706498951781967</v>
      </c>
      <c r="E78" s="20" t="s">
        <v>32</v>
      </c>
    </row>
    <row r="79" spans="3:14" x14ac:dyDescent="0.2">
      <c r="D79" s="19"/>
      <c r="E79" s="19"/>
    </row>
    <row r="80" spans="3:14" ht="15" x14ac:dyDescent="0.25">
      <c r="C80" s="16" t="s">
        <v>31</v>
      </c>
    </row>
    <row r="81" spans="1:14" ht="8.1" customHeight="1" x14ac:dyDescent="0.2"/>
    <row r="82" spans="1:14" x14ac:dyDescent="0.2">
      <c r="C82" s="2" t="s">
        <v>28</v>
      </c>
      <c r="D82" s="2">
        <f>G52</f>
        <v>465</v>
      </c>
      <c r="E82" s="3" t="s">
        <v>20</v>
      </c>
    </row>
    <row r="83" spans="1:14" x14ac:dyDescent="0.2">
      <c r="C83" s="2" t="s">
        <v>21</v>
      </c>
      <c r="D83" s="2">
        <f>G76</f>
        <v>665</v>
      </c>
      <c r="E83" s="3" t="s">
        <v>20</v>
      </c>
    </row>
    <row r="84" spans="1:14" x14ac:dyDescent="0.2">
      <c r="C84" s="2" t="s">
        <v>58</v>
      </c>
      <c r="D84" s="2">
        <f>D83/D82</f>
        <v>1.4301075268817205</v>
      </c>
      <c r="E84" s="3" t="s">
        <v>20</v>
      </c>
    </row>
    <row r="85" spans="1:14" ht="15" x14ac:dyDescent="0.25">
      <c r="C85" s="2" t="s">
        <v>59</v>
      </c>
      <c r="D85" s="18">
        <f>D83-D82</f>
        <v>200</v>
      </c>
      <c r="E85" s="17" t="s">
        <v>20</v>
      </c>
    </row>
    <row r="87" spans="1:14" ht="15" x14ac:dyDescent="0.25">
      <c r="C87" s="16" t="s">
        <v>30</v>
      </c>
      <c r="D87" s="15">
        <f>ROUND((1000*G76)/D33/3600,1)</f>
        <v>51.2</v>
      </c>
      <c r="E87" s="1" t="s">
        <v>29</v>
      </c>
    </row>
    <row r="91" spans="1:14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5.75" x14ac:dyDescent="0.25">
      <c r="A95" s="4"/>
      <c r="B95" s="4" t="s">
        <v>25</v>
      </c>
      <c r="C95" s="14">
        <f>Sa</f>
        <v>9540</v>
      </c>
      <c r="D95" s="4" t="s">
        <v>24</v>
      </c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5.75" x14ac:dyDescent="0.25">
      <c r="A96" s="4"/>
      <c r="B96" s="4" t="s">
        <v>23</v>
      </c>
      <c r="C96" s="13">
        <f>'BV Global'!D33</f>
        <v>3.6097999999999999</v>
      </c>
      <c r="D96" s="4" t="s">
        <v>22</v>
      </c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5.75" x14ac:dyDescent="0.25">
      <c r="A97" s="4"/>
      <c r="B97" s="4" t="s">
        <v>28</v>
      </c>
      <c r="C97" s="12">
        <f>MAX(M109:M396)</f>
        <v>366.36858456162236</v>
      </c>
      <c r="D97" s="4" t="s">
        <v>20</v>
      </c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5.75" x14ac:dyDescent="0.25">
      <c r="A98" s="4"/>
      <c r="B98" s="4" t="s">
        <v>27</v>
      </c>
      <c r="C98" s="4">
        <f>VLOOKUP("MAX",$A$109:$B$396,2,FALSE)</f>
        <v>460</v>
      </c>
      <c r="D98" s="4" t="s">
        <v>18</v>
      </c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5.75" x14ac:dyDescent="0.25">
      <c r="A101" s="4"/>
      <c r="B101" s="4" t="s">
        <v>26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5.75" x14ac:dyDescent="0.25">
      <c r="A102" s="4"/>
      <c r="B102" s="4" t="s">
        <v>16</v>
      </c>
      <c r="C102" s="4" t="s">
        <v>15</v>
      </c>
      <c r="D102" s="4" t="s">
        <v>14</v>
      </c>
      <c r="E102" s="4" t="s">
        <v>13</v>
      </c>
      <c r="F102" s="4" t="s">
        <v>12</v>
      </c>
      <c r="G102" s="4" t="s">
        <v>11</v>
      </c>
      <c r="H102" s="4"/>
      <c r="I102" s="4"/>
      <c r="J102" s="4"/>
      <c r="K102" s="4"/>
      <c r="L102" s="4"/>
      <c r="M102" s="4"/>
      <c r="N102" s="4"/>
    </row>
    <row r="103" spans="1:14" ht="15.75" x14ac:dyDescent="0.25">
      <c r="A103" s="4"/>
      <c r="B103" s="4" t="s">
        <v>10</v>
      </c>
      <c r="C103" s="11">
        <v>0</v>
      </c>
      <c r="D103" s="4">
        <v>15</v>
      </c>
      <c r="E103" s="4">
        <v>60</v>
      </c>
      <c r="F103" s="4">
        <v>120</v>
      </c>
      <c r="G103" s="4">
        <v>360</v>
      </c>
      <c r="H103" s="4"/>
      <c r="I103" s="4"/>
      <c r="J103" s="4"/>
      <c r="K103" s="4"/>
      <c r="L103" s="4"/>
      <c r="M103" s="4"/>
      <c r="N103" s="4"/>
    </row>
    <row r="104" spans="1:14" ht="15.75" x14ac:dyDescent="0.25">
      <c r="A104" s="4"/>
      <c r="B104" s="4" t="s">
        <v>9</v>
      </c>
      <c r="C104" s="4">
        <v>30</v>
      </c>
      <c r="D104" s="4">
        <v>60</v>
      </c>
      <c r="E104" s="4">
        <v>180</v>
      </c>
      <c r="F104" s="4">
        <v>360</v>
      </c>
      <c r="G104" s="4">
        <v>1440</v>
      </c>
      <c r="H104" s="4"/>
      <c r="I104" s="4"/>
      <c r="J104" s="4"/>
      <c r="K104" s="4"/>
      <c r="L104" s="4"/>
      <c r="M104" s="4"/>
      <c r="N104" s="4"/>
    </row>
    <row r="105" spans="1:14" ht="15.75" x14ac:dyDescent="0.25">
      <c r="A105" s="4"/>
      <c r="B105" s="4" t="s">
        <v>8</v>
      </c>
      <c r="C105" s="4">
        <v>383</v>
      </c>
      <c r="D105" s="4">
        <v>833</v>
      </c>
      <c r="E105" s="4">
        <v>915</v>
      </c>
      <c r="F105" s="4">
        <v>600</v>
      </c>
      <c r="G105" s="4">
        <v>794</v>
      </c>
      <c r="H105" s="4"/>
      <c r="I105" s="4"/>
      <c r="J105" s="4"/>
      <c r="K105" s="4"/>
      <c r="L105" s="4"/>
      <c r="M105" s="4"/>
      <c r="N105" s="4"/>
    </row>
    <row r="106" spans="1:14" ht="15.75" x14ac:dyDescent="0.25">
      <c r="A106" s="4"/>
      <c r="B106" s="4" t="s">
        <v>7</v>
      </c>
      <c r="C106" s="4">
        <v>0.56299999999999994</v>
      </c>
      <c r="D106" s="4">
        <v>0.81200000000000006</v>
      </c>
      <c r="E106" s="4">
        <v>0.83499999999999996</v>
      </c>
      <c r="F106" s="4">
        <v>0.748</v>
      </c>
      <c r="G106" s="4">
        <v>0.78700000000000003</v>
      </c>
      <c r="H106" s="4"/>
      <c r="I106" s="4"/>
      <c r="J106" s="4"/>
      <c r="K106" s="4"/>
      <c r="L106" s="4"/>
      <c r="M106" s="4"/>
      <c r="N106" s="4"/>
    </row>
    <row r="107" spans="1:14" ht="15.75" x14ac:dyDescent="0.25">
      <c r="A107" s="9" t="s">
        <v>6</v>
      </c>
      <c r="B107" s="10" t="s">
        <v>5</v>
      </c>
      <c r="C107" s="10" t="str">
        <f>C102</f>
        <v>6'-30'</v>
      </c>
      <c r="D107" s="10" t="str">
        <f>D102</f>
        <v>15'-60'</v>
      </c>
      <c r="E107" s="10" t="str">
        <f>E102</f>
        <v>60'-180'</v>
      </c>
      <c r="F107" s="10" t="str">
        <f>F102</f>
        <v>120'-360'</v>
      </c>
      <c r="G107" s="10" t="str">
        <f>G102</f>
        <v>360'-1440'</v>
      </c>
      <c r="H107" s="10" t="s">
        <v>4</v>
      </c>
      <c r="I107" s="10" t="s">
        <v>3</v>
      </c>
      <c r="J107" s="4"/>
      <c r="K107" s="10" t="s">
        <v>2</v>
      </c>
      <c r="L107" s="10" t="s">
        <v>1</v>
      </c>
      <c r="M107" s="10" t="s">
        <v>0</v>
      </c>
      <c r="N107" s="4"/>
    </row>
    <row r="108" spans="1:14" ht="15.75" x14ac:dyDescent="0.25">
      <c r="A108" s="9"/>
      <c r="B108" s="10">
        <v>1.0000000000000001E-9</v>
      </c>
      <c r="C108" s="5">
        <f t="shared" ref="C108:G123" si="10">IF(AND($B108&gt;=C$103,$B108&lt;=C$104),(C$105/60)*$B108^(-C$106),"")</f>
        <v>744813.47222391376</v>
      </c>
      <c r="D108" s="5" t="str">
        <f t="shared" si="10"/>
        <v/>
      </c>
      <c r="E108" s="5" t="str">
        <f t="shared" si="10"/>
        <v/>
      </c>
      <c r="F108" s="5" t="str">
        <f t="shared" si="10"/>
        <v/>
      </c>
      <c r="G108" s="5" t="str">
        <f t="shared" si="10"/>
        <v/>
      </c>
      <c r="H108" s="7">
        <f t="shared" ref="H108:H171" si="11">AVERAGE(C108:G108)</f>
        <v>744813.47222391376</v>
      </c>
      <c r="I108" s="6">
        <f t="shared" ref="I108:I171" si="12">H108*B108</f>
        <v>7.4481347222391382E-4</v>
      </c>
      <c r="J108" s="4"/>
      <c r="K108" s="5">
        <f t="shared" ref="K108:K171" si="13">$C$95*I108/1000</f>
        <v>7.1055205250161379E-3</v>
      </c>
      <c r="L108" s="5">
        <f t="shared" ref="L108:L171" si="14">B108*60*$C$96/1000</f>
        <v>2.1658800000000003E-10</v>
      </c>
      <c r="M108" s="5">
        <f t="shared" ref="M108:M171" si="15">MAX(0,K108-L108)</f>
        <v>7.1055203084281378E-3</v>
      </c>
      <c r="N108" s="4"/>
    </row>
    <row r="109" spans="1:14" ht="15.75" x14ac:dyDescent="0.25">
      <c r="A109" s="9" t="str">
        <f t="shared" ref="A109:A172" si="16">IF(M109=$C$97,"MAX","-")</f>
        <v>-</v>
      </c>
      <c r="B109" s="8">
        <v>6</v>
      </c>
      <c r="C109" s="5">
        <f t="shared" si="10"/>
        <v>2.3278145028383812</v>
      </c>
      <c r="D109" s="5" t="str">
        <f t="shared" si="10"/>
        <v/>
      </c>
      <c r="E109" s="5" t="str">
        <f t="shared" si="10"/>
        <v/>
      </c>
      <c r="F109" s="5" t="str">
        <f t="shared" si="10"/>
        <v/>
      </c>
      <c r="G109" s="5" t="str">
        <f t="shared" si="10"/>
        <v/>
      </c>
      <c r="H109" s="7">
        <f t="shared" si="11"/>
        <v>2.3278145028383812</v>
      </c>
      <c r="I109" s="6">
        <f t="shared" si="12"/>
        <v>13.966887017030288</v>
      </c>
      <c r="J109" s="4"/>
      <c r="K109" s="5">
        <f t="shared" si="13"/>
        <v>133.24410214246893</v>
      </c>
      <c r="L109" s="5">
        <f t="shared" si="14"/>
        <v>1.299528</v>
      </c>
      <c r="M109" s="5">
        <f t="shared" si="15"/>
        <v>131.94457414246892</v>
      </c>
      <c r="N109" s="4"/>
    </row>
    <row r="110" spans="1:14" ht="15.75" x14ac:dyDescent="0.25">
      <c r="A110" s="9" t="str">
        <f t="shared" si="16"/>
        <v>-</v>
      </c>
      <c r="B110" s="8">
        <v>10</v>
      </c>
      <c r="C110" s="5">
        <f t="shared" si="10"/>
        <v>1.7460132036257847</v>
      </c>
      <c r="D110" s="5" t="str">
        <f t="shared" si="10"/>
        <v/>
      </c>
      <c r="E110" s="5" t="str">
        <f t="shared" si="10"/>
        <v/>
      </c>
      <c r="F110" s="5" t="str">
        <f t="shared" si="10"/>
        <v/>
      </c>
      <c r="G110" s="5" t="str">
        <f t="shared" si="10"/>
        <v/>
      </c>
      <c r="H110" s="7">
        <f t="shared" si="11"/>
        <v>1.7460132036257847</v>
      </c>
      <c r="I110" s="6">
        <f t="shared" si="12"/>
        <v>17.460132036257846</v>
      </c>
      <c r="J110" s="4"/>
      <c r="K110" s="5">
        <f t="shared" si="13"/>
        <v>166.56965962589987</v>
      </c>
      <c r="L110" s="5">
        <f t="shared" si="14"/>
        <v>2.16588</v>
      </c>
      <c r="M110" s="5">
        <f t="shared" si="15"/>
        <v>164.40377962589989</v>
      </c>
      <c r="N110" s="4"/>
    </row>
    <row r="111" spans="1:14" ht="15.75" x14ac:dyDescent="0.25">
      <c r="A111" s="9" t="str">
        <f t="shared" si="16"/>
        <v>-</v>
      </c>
      <c r="B111" s="8">
        <v>15</v>
      </c>
      <c r="C111" s="5">
        <f t="shared" si="10"/>
        <v>1.3896586809804661</v>
      </c>
      <c r="D111" s="5">
        <f t="shared" si="10"/>
        <v>1.5399536470428929</v>
      </c>
      <c r="E111" s="5" t="str">
        <f t="shared" si="10"/>
        <v/>
      </c>
      <c r="F111" s="5" t="str">
        <f t="shared" si="10"/>
        <v/>
      </c>
      <c r="G111" s="5" t="str">
        <f t="shared" si="10"/>
        <v/>
      </c>
      <c r="H111" s="7">
        <f t="shared" si="11"/>
        <v>1.4648061640116796</v>
      </c>
      <c r="I111" s="6">
        <f t="shared" si="12"/>
        <v>21.972092460175194</v>
      </c>
      <c r="J111" s="4"/>
      <c r="K111" s="5">
        <f t="shared" si="13"/>
        <v>209.61376207007135</v>
      </c>
      <c r="L111" s="5">
        <f t="shared" si="14"/>
        <v>3.2488199999999998</v>
      </c>
      <c r="M111" s="5">
        <f t="shared" si="15"/>
        <v>206.36494207007135</v>
      </c>
      <c r="N111" s="4"/>
    </row>
    <row r="112" spans="1:14" ht="15.75" x14ac:dyDescent="0.25">
      <c r="A112" s="9" t="str">
        <f t="shared" si="16"/>
        <v>-</v>
      </c>
      <c r="B112" s="8">
        <v>20</v>
      </c>
      <c r="C112" s="5">
        <f t="shared" si="10"/>
        <v>1.1818643590565077</v>
      </c>
      <c r="D112" s="5">
        <f t="shared" si="10"/>
        <v>1.2191507061420008</v>
      </c>
      <c r="E112" s="5" t="str">
        <f t="shared" si="10"/>
        <v/>
      </c>
      <c r="F112" s="5" t="str">
        <f t="shared" si="10"/>
        <v/>
      </c>
      <c r="G112" s="5" t="str">
        <f t="shared" si="10"/>
        <v/>
      </c>
      <c r="H112" s="7">
        <f t="shared" si="11"/>
        <v>1.2005075325992542</v>
      </c>
      <c r="I112" s="6">
        <f t="shared" si="12"/>
        <v>24.010150651985086</v>
      </c>
      <c r="J112" s="4"/>
      <c r="K112" s="5">
        <f t="shared" si="13"/>
        <v>229.05683721993771</v>
      </c>
      <c r="L112" s="5">
        <f t="shared" si="14"/>
        <v>4.3317600000000001</v>
      </c>
      <c r="M112" s="5">
        <f t="shared" si="15"/>
        <v>224.7250772199377</v>
      </c>
      <c r="N112" s="4"/>
    </row>
    <row r="113" spans="1:14" ht="15.75" x14ac:dyDescent="0.25">
      <c r="A113" s="9" t="str">
        <f t="shared" si="16"/>
        <v>-</v>
      </c>
      <c r="B113" s="8">
        <v>25</v>
      </c>
      <c r="C113" s="5">
        <f t="shared" si="10"/>
        <v>1.0423349466061591</v>
      </c>
      <c r="D113" s="5">
        <f t="shared" si="10"/>
        <v>1.0171065801521246</v>
      </c>
      <c r="E113" s="5" t="str">
        <f t="shared" si="10"/>
        <v/>
      </c>
      <c r="F113" s="5" t="str">
        <f t="shared" si="10"/>
        <v/>
      </c>
      <c r="G113" s="5" t="str">
        <f t="shared" si="10"/>
        <v/>
      </c>
      <c r="H113" s="7">
        <f t="shared" si="11"/>
        <v>1.0297207633791419</v>
      </c>
      <c r="I113" s="6">
        <f t="shared" si="12"/>
        <v>25.743019084478547</v>
      </c>
      <c r="J113" s="4"/>
      <c r="K113" s="5">
        <f t="shared" si="13"/>
        <v>245.58840206592532</v>
      </c>
      <c r="L113" s="5">
        <f t="shared" si="14"/>
        <v>5.4146999999999998</v>
      </c>
      <c r="M113" s="5">
        <f t="shared" si="15"/>
        <v>240.17370206592531</v>
      </c>
      <c r="N113" s="4"/>
    </row>
    <row r="114" spans="1:14" ht="15.75" x14ac:dyDescent="0.25">
      <c r="A114" s="9" t="str">
        <f t="shared" si="16"/>
        <v>-</v>
      </c>
      <c r="B114" s="8">
        <v>30</v>
      </c>
      <c r="C114" s="5">
        <f t="shared" si="10"/>
        <v>0.94065042743874672</v>
      </c>
      <c r="D114" s="5">
        <f t="shared" si="10"/>
        <v>0.87714479820191738</v>
      </c>
      <c r="E114" s="5" t="str">
        <f t="shared" si="10"/>
        <v/>
      </c>
      <c r="F114" s="5" t="str">
        <f t="shared" si="10"/>
        <v/>
      </c>
      <c r="G114" s="5" t="str">
        <f t="shared" si="10"/>
        <v/>
      </c>
      <c r="H114" s="7">
        <f t="shared" si="11"/>
        <v>0.9088976128203321</v>
      </c>
      <c r="I114" s="6">
        <f t="shared" si="12"/>
        <v>27.266928384609962</v>
      </c>
      <c r="J114" s="4"/>
      <c r="K114" s="5">
        <f t="shared" si="13"/>
        <v>260.12649678917904</v>
      </c>
      <c r="L114" s="5">
        <f t="shared" si="14"/>
        <v>6.4976399999999996</v>
      </c>
      <c r="M114" s="5">
        <f t="shared" si="15"/>
        <v>253.62885678917905</v>
      </c>
      <c r="N114" s="4"/>
    </row>
    <row r="115" spans="1:14" ht="15.75" x14ac:dyDescent="0.25">
      <c r="A115" s="9" t="str">
        <f t="shared" si="16"/>
        <v>-</v>
      </c>
      <c r="B115" s="8">
        <v>35</v>
      </c>
      <c r="C115" s="5" t="str">
        <f t="shared" si="10"/>
        <v/>
      </c>
      <c r="D115" s="5">
        <f t="shared" si="10"/>
        <v>0.77394571308547744</v>
      </c>
      <c r="E115" s="5" t="str">
        <f t="shared" si="10"/>
        <v/>
      </c>
      <c r="F115" s="5" t="str">
        <f t="shared" si="10"/>
        <v/>
      </c>
      <c r="G115" s="5" t="str">
        <f t="shared" si="10"/>
        <v/>
      </c>
      <c r="H115" s="7">
        <f t="shared" si="11"/>
        <v>0.77394571308547744</v>
      </c>
      <c r="I115" s="6">
        <f t="shared" si="12"/>
        <v>27.088099957991709</v>
      </c>
      <c r="J115" s="4"/>
      <c r="K115" s="5">
        <f t="shared" si="13"/>
        <v>258.42047359924089</v>
      </c>
      <c r="L115" s="5">
        <f t="shared" si="14"/>
        <v>7.5805800000000003</v>
      </c>
      <c r="M115" s="5">
        <f t="shared" si="15"/>
        <v>250.8398935992409</v>
      </c>
      <c r="N115" s="4"/>
    </row>
    <row r="116" spans="1:14" ht="15.75" x14ac:dyDescent="0.25">
      <c r="A116" s="9" t="str">
        <f t="shared" si="16"/>
        <v>-</v>
      </c>
      <c r="B116" s="8">
        <v>40</v>
      </c>
      <c r="C116" s="5" t="str">
        <f t="shared" si="10"/>
        <v/>
      </c>
      <c r="D116" s="5">
        <f t="shared" si="10"/>
        <v>0.69441810938278525</v>
      </c>
      <c r="E116" s="5" t="str">
        <f t="shared" si="10"/>
        <v/>
      </c>
      <c r="F116" s="5" t="str">
        <f t="shared" si="10"/>
        <v/>
      </c>
      <c r="G116" s="5" t="str">
        <f t="shared" si="10"/>
        <v/>
      </c>
      <c r="H116" s="7">
        <f t="shared" si="11"/>
        <v>0.69441810938278525</v>
      </c>
      <c r="I116" s="6">
        <f t="shared" si="12"/>
        <v>27.77672437531141</v>
      </c>
      <c r="J116" s="4"/>
      <c r="K116" s="5">
        <f t="shared" si="13"/>
        <v>264.98995054047083</v>
      </c>
      <c r="L116" s="5">
        <f t="shared" si="14"/>
        <v>8.6635200000000001</v>
      </c>
      <c r="M116" s="5">
        <f t="shared" si="15"/>
        <v>256.32643054047082</v>
      </c>
      <c r="N116" s="4"/>
    </row>
    <row r="117" spans="1:14" ht="15.75" x14ac:dyDescent="0.25">
      <c r="A117" s="9" t="str">
        <f t="shared" si="16"/>
        <v>-</v>
      </c>
      <c r="B117" s="8">
        <v>45</v>
      </c>
      <c r="C117" s="5" t="str">
        <f t="shared" si="10"/>
        <v/>
      </c>
      <c r="D117" s="5">
        <f t="shared" si="10"/>
        <v>0.63108112322503074</v>
      </c>
      <c r="E117" s="5" t="str">
        <f t="shared" si="10"/>
        <v/>
      </c>
      <c r="F117" s="5" t="str">
        <f t="shared" si="10"/>
        <v/>
      </c>
      <c r="G117" s="5" t="str">
        <f t="shared" si="10"/>
        <v/>
      </c>
      <c r="H117" s="7">
        <f t="shared" si="11"/>
        <v>0.63108112322503074</v>
      </c>
      <c r="I117" s="6">
        <f t="shared" si="12"/>
        <v>28.398650545126383</v>
      </c>
      <c r="J117" s="4"/>
      <c r="K117" s="5">
        <f t="shared" si="13"/>
        <v>270.92312620050569</v>
      </c>
      <c r="L117" s="5">
        <f t="shared" si="14"/>
        <v>9.746459999999999</v>
      </c>
      <c r="M117" s="5">
        <f t="shared" si="15"/>
        <v>261.17666620050568</v>
      </c>
      <c r="N117" s="4"/>
    </row>
    <row r="118" spans="1:14" ht="15.75" x14ac:dyDescent="0.25">
      <c r="A118" s="9" t="str">
        <f t="shared" si="16"/>
        <v>-</v>
      </c>
      <c r="B118" s="8">
        <v>50</v>
      </c>
      <c r="C118" s="5" t="str">
        <f t="shared" si="10"/>
        <v/>
      </c>
      <c r="D118" s="5">
        <f t="shared" si="10"/>
        <v>0.57933545448626655</v>
      </c>
      <c r="E118" s="5" t="str">
        <f t="shared" si="10"/>
        <v/>
      </c>
      <c r="F118" s="5" t="str">
        <f t="shared" si="10"/>
        <v/>
      </c>
      <c r="G118" s="5" t="str">
        <f t="shared" si="10"/>
        <v/>
      </c>
      <c r="H118" s="7">
        <f t="shared" si="11"/>
        <v>0.57933545448626655</v>
      </c>
      <c r="I118" s="6">
        <f t="shared" si="12"/>
        <v>28.966772724313326</v>
      </c>
      <c r="J118" s="4"/>
      <c r="K118" s="5">
        <f t="shared" si="13"/>
        <v>276.34301178994917</v>
      </c>
      <c r="L118" s="5">
        <f t="shared" si="14"/>
        <v>10.8294</v>
      </c>
      <c r="M118" s="5">
        <f t="shared" si="15"/>
        <v>265.51361178994915</v>
      </c>
      <c r="N118" s="4"/>
    </row>
    <row r="119" spans="1:14" ht="15.75" x14ac:dyDescent="0.25">
      <c r="A119" s="9" t="str">
        <f t="shared" si="16"/>
        <v>-</v>
      </c>
      <c r="B119" s="8">
        <v>55</v>
      </c>
      <c r="C119" s="5" t="str">
        <f t="shared" si="10"/>
        <v/>
      </c>
      <c r="D119" s="5">
        <f t="shared" si="10"/>
        <v>0.53619066307854846</v>
      </c>
      <c r="E119" s="5" t="str">
        <f t="shared" si="10"/>
        <v/>
      </c>
      <c r="F119" s="5" t="str">
        <f t="shared" si="10"/>
        <v/>
      </c>
      <c r="G119" s="5" t="str">
        <f t="shared" si="10"/>
        <v/>
      </c>
      <c r="H119" s="7">
        <f t="shared" si="11"/>
        <v>0.53619066307854846</v>
      </c>
      <c r="I119" s="6">
        <f t="shared" si="12"/>
        <v>29.490486469320164</v>
      </c>
      <c r="J119" s="4"/>
      <c r="K119" s="5">
        <f t="shared" si="13"/>
        <v>281.33924091731438</v>
      </c>
      <c r="L119" s="5">
        <f t="shared" si="14"/>
        <v>11.91234</v>
      </c>
      <c r="M119" s="5">
        <f t="shared" si="15"/>
        <v>269.42690091731436</v>
      </c>
      <c r="N119" s="4"/>
    </row>
    <row r="120" spans="1:14" ht="15.75" x14ac:dyDescent="0.25">
      <c r="A120" s="9" t="str">
        <f t="shared" si="16"/>
        <v>-</v>
      </c>
      <c r="B120" s="8">
        <v>60</v>
      </c>
      <c r="C120" s="5" t="str">
        <f t="shared" si="10"/>
        <v/>
      </c>
      <c r="D120" s="5">
        <f t="shared" si="10"/>
        <v>0.49961438676423559</v>
      </c>
      <c r="E120" s="5">
        <f t="shared" si="10"/>
        <v>0.49947476314605982</v>
      </c>
      <c r="F120" s="5" t="str">
        <f t="shared" si="10"/>
        <v/>
      </c>
      <c r="G120" s="5" t="str">
        <f t="shared" si="10"/>
        <v/>
      </c>
      <c r="H120" s="7">
        <f t="shared" si="11"/>
        <v>0.4995445749551477</v>
      </c>
      <c r="I120" s="6">
        <f t="shared" si="12"/>
        <v>29.972674497308862</v>
      </c>
      <c r="J120" s="4"/>
      <c r="K120" s="5">
        <f t="shared" si="13"/>
        <v>285.93931470432659</v>
      </c>
      <c r="L120" s="5">
        <f t="shared" si="14"/>
        <v>12.995279999999999</v>
      </c>
      <c r="M120" s="5">
        <f t="shared" si="15"/>
        <v>272.94403470432661</v>
      </c>
      <c r="N120" s="4"/>
    </row>
    <row r="121" spans="1:14" ht="15.75" x14ac:dyDescent="0.25">
      <c r="A121" s="9" t="str">
        <f t="shared" si="16"/>
        <v>-</v>
      </c>
      <c r="B121" s="8">
        <v>65</v>
      </c>
      <c r="C121" s="5" t="str">
        <f t="shared" si="10"/>
        <v/>
      </c>
      <c r="D121" s="5" t="str">
        <f t="shared" si="10"/>
        <v/>
      </c>
      <c r="E121" s="5">
        <f t="shared" si="10"/>
        <v>0.46718317183321278</v>
      </c>
      <c r="F121" s="5" t="str">
        <f t="shared" si="10"/>
        <v/>
      </c>
      <c r="G121" s="5" t="str">
        <f t="shared" si="10"/>
        <v/>
      </c>
      <c r="H121" s="7">
        <f t="shared" si="11"/>
        <v>0.46718317183321278</v>
      </c>
      <c r="I121" s="6">
        <f t="shared" si="12"/>
        <v>30.366906169158831</v>
      </c>
      <c r="J121" s="4"/>
      <c r="K121" s="5">
        <f t="shared" si="13"/>
        <v>289.7002848537752</v>
      </c>
      <c r="L121" s="5">
        <f t="shared" si="14"/>
        <v>14.07822</v>
      </c>
      <c r="M121" s="5">
        <f t="shared" si="15"/>
        <v>275.62206485377521</v>
      </c>
      <c r="N121" s="4"/>
    </row>
    <row r="122" spans="1:14" ht="15.75" x14ac:dyDescent="0.25">
      <c r="A122" s="9" t="str">
        <f t="shared" si="16"/>
        <v>-</v>
      </c>
      <c r="B122" s="8">
        <v>70</v>
      </c>
      <c r="C122" s="5" t="str">
        <f t="shared" si="10"/>
        <v/>
      </c>
      <c r="D122" s="5" t="str">
        <f t="shared" si="10"/>
        <v/>
      </c>
      <c r="E122" s="5">
        <f t="shared" si="10"/>
        <v>0.43915009422456824</v>
      </c>
      <c r="F122" s="5" t="str">
        <f t="shared" si="10"/>
        <v/>
      </c>
      <c r="G122" s="5" t="str">
        <f t="shared" si="10"/>
        <v/>
      </c>
      <c r="H122" s="7">
        <f t="shared" si="11"/>
        <v>0.43915009422456824</v>
      </c>
      <c r="I122" s="6">
        <f t="shared" si="12"/>
        <v>30.740506595719776</v>
      </c>
      <c r="J122" s="4"/>
      <c r="K122" s="5">
        <f t="shared" si="13"/>
        <v>293.26443292316668</v>
      </c>
      <c r="L122" s="5">
        <f t="shared" si="14"/>
        <v>15.161160000000001</v>
      </c>
      <c r="M122" s="5">
        <f t="shared" si="15"/>
        <v>278.10327292316668</v>
      </c>
      <c r="N122" s="4"/>
    </row>
    <row r="123" spans="1:14" ht="15.75" x14ac:dyDescent="0.25">
      <c r="A123" s="9" t="str">
        <f t="shared" si="16"/>
        <v>-</v>
      </c>
      <c r="B123" s="8">
        <v>75</v>
      </c>
      <c r="C123" s="5" t="str">
        <f t="shared" si="10"/>
        <v/>
      </c>
      <c r="D123" s="5" t="str">
        <f t="shared" si="10"/>
        <v/>
      </c>
      <c r="E123" s="5">
        <f t="shared" si="10"/>
        <v>0.41456600719159864</v>
      </c>
      <c r="F123" s="5" t="str">
        <f t="shared" si="10"/>
        <v/>
      </c>
      <c r="G123" s="5" t="str">
        <f t="shared" si="10"/>
        <v/>
      </c>
      <c r="H123" s="7">
        <f t="shared" si="11"/>
        <v>0.41456600719159864</v>
      </c>
      <c r="I123" s="6">
        <f t="shared" si="12"/>
        <v>31.092450539369899</v>
      </c>
      <c r="J123" s="4"/>
      <c r="K123" s="5">
        <f t="shared" si="13"/>
        <v>296.62197814558886</v>
      </c>
      <c r="L123" s="5">
        <f t="shared" si="14"/>
        <v>16.2441</v>
      </c>
      <c r="M123" s="5">
        <f t="shared" si="15"/>
        <v>280.37787814558885</v>
      </c>
      <c r="N123" s="4"/>
    </row>
    <row r="124" spans="1:14" ht="15.75" x14ac:dyDescent="0.25">
      <c r="A124" s="9" t="str">
        <f t="shared" si="16"/>
        <v>-</v>
      </c>
      <c r="B124" s="8">
        <v>80</v>
      </c>
      <c r="C124" s="5" t="str">
        <f t="shared" ref="C124:G139" si="17">IF(AND($B124&gt;=C$103,$B124&lt;=C$104),(C$105/60)*$B124^(-C$106),"")</f>
        <v/>
      </c>
      <c r="D124" s="5" t="str">
        <f t="shared" si="17"/>
        <v/>
      </c>
      <c r="E124" s="5">
        <f t="shared" si="17"/>
        <v>0.39281648443457129</v>
      </c>
      <c r="F124" s="5" t="str">
        <f t="shared" si="17"/>
        <v/>
      </c>
      <c r="G124" s="5" t="str">
        <f t="shared" si="17"/>
        <v/>
      </c>
      <c r="H124" s="7">
        <f t="shared" si="11"/>
        <v>0.39281648443457129</v>
      </c>
      <c r="I124" s="6">
        <f t="shared" si="12"/>
        <v>31.425318754765705</v>
      </c>
      <c r="J124" s="4"/>
      <c r="K124" s="5">
        <f t="shared" si="13"/>
        <v>299.79754092046483</v>
      </c>
      <c r="L124" s="5">
        <f t="shared" si="14"/>
        <v>17.32704</v>
      </c>
      <c r="M124" s="5">
        <f t="shared" si="15"/>
        <v>282.47050092046481</v>
      </c>
      <c r="N124" s="4"/>
    </row>
    <row r="125" spans="1:14" ht="15.75" x14ac:dyDescent="0.25">
      <c r="A125" s="9" t="str">
        <f t="shared" si="16"/>
        <v>-</v>
      </c>
      <c r="B125" s="8">
        <v>85</v>
      </c>
      <c r="C125" s="5" t="str">
        <f t="shared" si="17"/>
        <v/>
      </c>
      <c r="D125" s="5" t="str">
        <f t="shared" si="17"/>
        <v/>
      </c>
      <c r="E125" s="5">
        <f t="shared" si="17"/>
        <v>0.37342641964123885</v>
      </c>
      <c r="F125" s="5" t="str">
        <f t="shared" si="17"/>
        <v/>
      </c>
      <c r="G125" s="5" t="str">
        <f t="shared" si="17"/>
        <v/>
      </c>
      <c r="H125" s="7">
        <f t="shared" si="11"/>
        <v>0.37342641964123885</v>
      </c>
      <c r="I125" s="6">
        <f t="shared" si="12"/>
        <v>31.741245669505304</v>
      </c>
      <c r="J125" s="4"/>
      <c r="K125" s="5">
        <f t="shared" si="13"/>
        <v>302.81148368708062</v>
      </c>
      <c r="L125" s="5">
        <f t="shared" si="14"/>
        <v>18.409980000000001</v>
      </c>
      <c r="M125" s="5">
        <f t="shared" si="15"/>
        <v>284.40150368708061</v>
      </c>
      <c r="N125" s="4"/>
    </row>
    <row r="126" spans="1:14" ht="15.75" x14ac:dyDescent="0.25">
      <c r="A126" s="9" t="str">
        <f t="shared" si="16"/>
        <v>-</v>
      </c>
      <c r="B126" s="8">
        <v>90</v>
      </c>
      <c r="C126" s="5" t="str">
        <f t="shared" si="17"/>
        <v/>
      </c>
      <c r="D126" s="5" t="str">
        <f t="shared" si="17"/>
        <v/>
      </c>
      <c r="E126" s="5">
        <f t="shared" si="17"/>
        <v>0.35602242032493009</v>
      </c>
      <c r="F126" s="5" t="str">
        <f t="shared" si="17"/>
        <v/>
      </c>
      <c r="G126" s="5" t="str">
        <f t="shared" si="17"/>
        <v/>
      </c>
      <c r="H126" s="7">
        <f t="shared" si="11"/>
        <v>0.35602242032493009</v>
      </c>
      <c r="I126" s="6">
        <f t="shared" si="12"/>
        <v>32.042017829243711</v>
      </c>
      <c r="J126" s="4"/>
      <c r="K126" s="5">
        <f t="shared" si="13"/>
        <v>305.68085009098502</v>
      </c>
      <c r="L126" s="5">
        <f t="shared" si="14"/>
        <v>19.492919999999998</v>
      </c>
      <c r="M126" s="5">
        <f t="shared" si="15"/>
        <v>286.18793009098499</v>
      </c>
      <c r="N126" s="4"/>
    </row>
    <row r="127" spans="1:14" ht="15.75" x14ac:dyDescent="0.25">
      <c r="A127" s="9" t="str">
        <f t="shared" si="16"/>
        <v>-</v>
      </c>
      <c r="B127" s="8">
        <v>95</v>
      </c>
      <c r="C127" s="5" t="str">
        <f t="shared" si="17"/>
        <v/>
      </c>
      <c r="D127" s="5" t="str">
        <f t="shared" si="17"/>
        <v/>
      </c>
      <c r="E127" s="5">
        <f t="shared" si="17"/>
        <v>0.34030680472120989</v>
      </c>
      <c r="F127" s="5" t="str">
        <f t="shared" si="17"/>
        <v/>
      </c>
      <c r="G127" s="5" t="str">
        <f t="shared" si="17"/>
        <v/>
      </c>
      <c r="H127" s="7">
        <f t="shared" si="11"/>
        <v>0.34030680472120989</v>
      </c>
      <c r="I127" s="6">
        <f t="shared" si="12"/>
        <v>32.32914644851494</v>
      </c>
      <c r="J127" s="4"/>
      <c r="K127" s="5">
        <f t="shared" si="13"/>
        <v>308.42005711883252</v>
      </c>
      <c r="L127" s="5">
        <f t="shared" si="14"/>
        <v>20.575860000000002</v>
      </c>
      <c r="M127" s="5">
        <f t="shared" si="15"/>
        <v>287.84419711883254</v>
      </c>
      <c r="N127" s="4"/>
    </row>
    <row r="128" spans="1:14" ht="15.75" x14ac:dyDescent="0.25">
      <c r="A128" s="9" t="str">
        <f t="shared" si="16"/>
        <v>-</v>
      </c>
      <c r="B128" s="8">
        <v>100</v>
      </c>
      <c r="C128" s="5" t="str">
        <f t="shared" si="17"/>
        <v/>
      </c>
      <c r="D128" s="5" t="str">
        <f t="shared" si="17"/>
        <v/>
      </c>
      <c r="E128" s="5">
        <f t="shared" si="17"/>
        <v>0.32603921864909041</v>
      </c>
      <c r="F128" s="5" t="str">
        <f t="shared" si="17"/>
        <v/>
      </c>
      <c r="G128" s="5" t="str">
        <f t="shared" si="17"/>
        <v/>
      </c>
      <c r="H128" s="7">
        <f t="shared" si="11"/>
        <v>0.32603921864909041</v>
      </c>
      <c r="I128" s="6">
        <f t="shared" si="12"/>
        <v>32.60392186490904</v>
      </c>
      <c r="J128" s="4"/>
      <c r="K128" s="5">
        <f t="shared" si="13"/>
        <v>311.04141459123224</v>
      </c>
      <c r="L128" s="5">
        <f t="shared" si="14"/>
        <v>21.658799999999999</v>
      </c>
      <c r="M128" s="5">
        <f t="shared" si="15"/>
        <v>289.38261459123225</v>
      </c>
      <c r="N128" s="4"/>
    </row>
    <row r="129" spans="1:14" ht="15.75" x14ac:dyDescent="0.25">
      <c r="A129" s="9" t="str">
        <f t="shared" si="16"/>
        <v>-</v>
      </c>
      <c r="B129" s="8">
        <v>105</v>
      </c>
      <c r="C129" s="5" t="str">
        <f t="shared" si="17"/>
        <v/>
      </c>
      <c r="D129" s="5" t="str">
        <f t="shared" si="17"/>
        <v/>
      </c>
      <c r="E129" s="5">
        <f t="shared" si="17"/>
        <v>0.31302338169592725</v>
      </c>
      <c r="F129" s="5" t="str">
        <f t="shared" si="17"/>
        <v/>
      </c>
      <c r="G129" s="5" t="str">
        <f t="shared" si="17"/>
        <v/>
      </c>
      <c r="H129" s="7">
        <f t="shared" si="11"/>
        <v>0.31302338169592725</v>
      </c>
      <c r="I129" s="6">
        <f t="shared" si="12"/>
        <v>32.867455078072361</v>
      </c>
      <c r="J129" s="4"/>
      <c r="K129" s="5">
        <f t="shared" si="13"/>
        <v>313.55552144481032</v>
      </c>
      <c r="L129" s="5">
        <f t="shared" si="14"/>
        <v>22.741739999999997</v>
      </c>
      <c r="M129" s="5">
        <f t="shared" si="15"/>
        <v>290.81378144481033</v>
      </c>
      <c r="N129" s="4"/>
    </row>
    <row r="130" spans="1:14" ht="15.75" x14ac:dyDescent="0.25">
      <c r="A130" s="9" t="str">
        <f t="shared" si="16"/>
        <v>-</v>
      </c>
      <c r="B130" s="8">
        <v>110</v>
      </c>
      <c r="C130" s="5" t="str">
        <f t="shared" si="17"/>
        <v/>
      </c>
      <c r="D130" s="5" t="str">
        <f t="shared" si="17"/>
        <v/>
      </c>
      <c r="E130" s="5">
        <f t="shared" si="17"/>
        <v>0.30109736271013277</v>
      </c>
      <c r="F130" s="5" t="str">
        <f t="shared" si="17"/>
        <v/>
      </c>
      <c r="G130" s="5" t="str">
        <f t="shared" si="17"/>
        <v/>
      </c>
      <c r="H130" s="7">
        <f t="shared" si="11"/>
        <v>0.30109736271013277</v>
      </c>
      <c r="I130" s="6">
        <f t="shared" si="12"/>
        <v>33.120709898114605</v>
      </c>
      <c r="J130" s="4"/>
      <c r="K130" s="5">
        <f t="shared" si="13"/>
        <v>315.9715724280133</v>
      </c>
      <c r="L130" s="5">
        <f t="shared" si="14"/>
        <v>23.824680000000001</v>
      </c>
      <c r="M130" s="5">
        <f t="shared" si="15"/>
        <v>292.1468924280133</v>
      </c>
      <c r="N130" s="4"/>
    </row>
    <row r="131" spans="1:14" ht="15.75" x14ac:dyDescent="0.25">
      <c r="A131" s="9" t="str">
        <f t="shared" si="16"/>
        <v>-</v>
      </c>
      <c r="B131" s="8">
        <v>115</v>
      </c>
      <c r="C131" s="5" t="str">
        <f t="shared" si="17"/>
        <v/>
      </c>
      <c r="D131" s="5" t="str">
        <f t="shared" si="17"/>
        <v/>
      </c>
      <c r="E131" s="5">
        <f t="shared" si="17"/>
        <v>0.29012633175155517</v>
      </c>
      <c r="F131" s="5" t="str">
        <f t="shared" si="17"/>
        <v/>
      </c>
      <c r="G131" s="5" t="str">
        <f t="shared" si="17"/>
        <v/>
      </c>
      <c r="H131" s="7">
        <f t="shared" si="11"/>
        <v>0.29012633175155517</v>
      </c>
      <c r="I131" s="6">
        <f t="shared" si="12"/>
        <v>33.364528151428843</v>
      </c>
      <c r="J131" s="4"/>
      <c r="K131" s="5">
        <f t="shared" si="13"/>
        <v>318.29759856463113</v>
      </c>
      <c r="L131" s="5">
        <f t="shared" si="14"/>
        <v>24.907619999999998</v>
      </c>
      <c r="M131" s="5">
        <f t="shared" si="15"/>
        <v>293.38997856463112</v>
      </c>
      <c r="N131" s="4"/>
    </row>
    <row r="132" spans="1:14" ht="15.75" x14ac:dyDescent="0.25">
      <c r="A132" s="9" t="str">
        <f t="shared" si="16"/>
        <v>-</v>
      </c>
      <c r="B132" s="8">
        <v>120</v>
      </c>
      <c r="C132" s="5" t="str">
        <f t="shared" si="17"/>
        <v/>
      </c>
      <c r="D132" s="5" t="str">
        <f t="shared" si="17"/>
        <v/>
      </c>
      <c r="E132" s="5">
        <f t="shared" si="17"/>
        <v>0.27999708063534323</v>
      </c>
      <c r="F132" s="5">
        <f t="shared" si="17"/>
        <v>0.27846616124462481</v>
      </c>
      <c r="G132" s="5" t="str">
        <f t="shared" si="17"/>
        <v/>
      </c>
      <c r="H132" s="7">
        <f t="shared" si="11"/>
        <v>0.27923162093998399</v>
      </c>
      <c r="I132" s="6">
        <f t="shared" si="12"/>
        <v>33.507794512798078</v>
      </c>
      <c r="J132" s="4"/>
      <c r="K132" s="5">
        <f t="shared" si="13"/>
        <v>319.66435965209365</v>
      </c>
      <c r="L132" s="5">
        <f t="shared" si="14"/>
        <v>25.990559999999999</v>
      </c>
      <c r="M132" s="5">
        <f t="shared" si="15"/>
        <v>293.67379965209363</v>
      </c>
      <c r="N132" s="4"/>
    </row>
    <row r="133" spans="1:14" ht="15.75" x14ac:dyDescent="0.25">
      <c r="A133" s="9" t="str">
        <f t="shared" si="16"/>
        <v>-</v>
      </c>
      <c r="B133" s="8">
        <v>125</v>
      </c>
      <c r="C133" s="5" t="str">
        <f t="shared" si="17"/>
        <v/>
      </c>
      <c r="D133" s="5" t="str">
        <f t="shared" si="17"/>
        <v/>
      </c>
      <c r="E133" s="5">
        <f t="shared" si="17"/>
        <v>0.27061382683652457</v>
      </c>
      <c r="F133" s="5">
        <f t="shared" si="17"/>
        <v>0.27009174470210967</v>
      </c>
      <c r="G133" s="5" t="str">
        <f t="shared" si="17"/>
        <v/>
      </c>
      <c r="H133" s="7">
        <f t="shared" si="11"/>
        <v>0.27035278576931709</v>
      </c>
      <c r="I133" s="6">
        <f t="shared" si="12"/>
        <v>33.794098221164639</v>
      </c>
      <c r="J133" s="4"/>
      <c r="K133" s="5">
        <f t="shared" si="13"/>
        <v>322.39569702991065</v>
      </c>
      <c r="L133" s="5">
        <f t="shared" si="14"/>
        <v>27.073499999999999</v>
      </c>
      <c r="M133" s="5">
        <f t="shared" si="15"/>
        <v>295.32219702991063</v>
      </c>
      <c r="N133" s="4"/>
    </row>
    <row r="134" spans="1:14" ht="15.75" x14ac:dyDescent="0.25">
      <c r="A134" s="9" t="str">
        <f t="shared" si="16"/>
        <v>-</v>
      </c>
      <c r="B134" s="8">
        <v>130</v>
      </c>
      <c r="C134" s="5" t="str">
        <f t="shared" si="17"/>
        <v/>
      </c>
      <c r="D134" s="5" t="str">
        <f t="shared" si="17"/>
        <v/>
      </c>
      <c r="E134" s="5">
        <f t="shared" si="17"/>
        <v>0.26189496224258113</v>
      </c>
      <c r="F134" s="5">
        <f t="shared" si="17"/>
        <v>0.2622831388913987</v>
      </c>
      <c r="G134" s="5" t="str">
        <f t="shared" si="17"/>
        <v/>
      </c>
      <c r="H134" s="7">
        <f t="shared" si="11"/>
        <v>0.26208905056698995</v>
      </c>
      <c r="I134" s="6">
        <f t="shared" si="12"/>
        <v>34.07157657370869</v>
      </c>
      <c r="J134" s="4"/>
      <c r="K134" s="5">
        <f t="shared" si="13"/>
        <v>325.04284051318086</v>
      </c>
      <c r="L134" s="5">
        <f t="shared" si="14"/>
        <v>28.15644</v>
      </c>
      <c r="M134" s="5">
        <f t="shared" si="15"/>
        <v>296.88640051318089</v>
      </c>
      <c r="N134" s="4"/>
    </row>
    <row r="135" spans="1:14" ht="15.75" x14ac:dyDescent="0.25">
      <c r="A135" s="9" t="str">
        <f t="shared" si="16"/>
        <v>-</v>
      </c>
      <c r="B135" s="8">
        <v>135</v>
      </c>
      <c r="C135" s="5" t="str">
        <f t="shared" si="17"/>
        <v/>
      </c>
      <c r="D135" s="5" t="str">
        <f t="shared" si="17"/>
        <v/>
      </c>
      <c r="E135" s="5">
        <f t="shared" si="17"/>
        <v>0.25377050679326413</v>
      </c>
      <c r="F135" s="5">
        <f t="shared" si="17"/>
        <v>0.25498248020105918</v>
      </c>
      <c r="G135" s="5" t="str">
        <f t="shared" si="17"/>
        <v/>
      </c>
      <c r="H135" s="7">
        <f t="shared" si="11"/>
        <v>0.25437649349716163</v>
      </c>
      <c r="I135" s="6">
        <f t="shared" si="12"/>
        <v>34.340826622116822</v>
      </c>
      <c r="J135" s="4"/>
      <c r="K135" s="5">
        <f t="shared" si="13"/>
        <v>327.61148597499448</v>
      </c>
      <c r="L135" s="5">
        <f t="shared" si="14"/>
        <v>29.239379999999997</v>
      </c>
      <c r="M135" s="5">
        <f t="shared" si="15"/>
        <v>298.3721059749945</v>
      </c>
      <c r="N135" s="4"/>
    </row>
    <row r="136" spans="1:14" ht="15.75" x14ac:dyDescent="0.25">
      <c r="A136" s="9" t="str">
        <f t="shared" si="16"/>
        <v>-</v>
      </c>
      <c r="B136" s="8">
        <v>140</v>
      </c>
      <c r="C136" s="5" t="str">
        <f t="shared" si="17"/>
        <v/>
      </c>
      <c r="D136" s="5" t="str">
        <f t="shared" si="17"/>
        <v/>
      </c>
      <c r="E136" s="5">
        <f t="shared" si="17"/>
        <v>0.24618009440380484</v>
      </c>
      <c r="F136" s="5">
        <f t="shared" si="17"/>
        <v>0.24813968656208207</v>
      </c>
      <c r="G136" s="5" t="str">
        <f t="shared" si="17"/>
        <v/>
      </c>
      <c r="H136" s="7">
        <f t="shared" si="11"/>
        <v>0.24715989048294346</v>
      </c>
      <c r="I136" s="6">
        <f t="shared" si="12"/>
        <v>34.602384667612085</v>
      </c>
      <c r="J136" s="4"/>
      <c r="K136" s="5">
        <f t="shared" si="13"/>
        <v>330.10674972901927</v>
      </c>
      <c r="L136" s="5">
        <f t="shared" si="14"/>
        <v>30.322320000000001</v>
      </c>
      <c r="M136" s="5">
        <f t="shared" si="15"/>
        <v>299.78442972901928</v>
      </c>
      <c r="N136" s="4"/>
    </row>
    <row r="137" spans="1:14" ht="15.75" x14ac:dyDescent="0.25">
      <c r="A137" s="9" t="str">
        <f t="shared" si="16"/>
        <v>-</v>
      </c>
      <c r="B137" s="8">
        <v>145</v>
      </c>
      <c r="C137" s="5" t="str">
        <f t="shared" si="17"/>
        <v/>
      </c>
      <c r="D137" s="5" t="str">
        <f t="shared" si="17"/>
        <v/>
      </c>
      <c r="E137" s="5">
        <f t="shared" si="17"/>
        <v>0.23907136534142148</v>
      </c>
      <c r="F137" s="5">
        <f t="shared" si="17"/>
        <v>0.24171117765952194</v>
      </c>
      <c r="G137" s="5" t="str">
        <f t="shared" si="17"/>
        <v/>
      </c>
      <c r="H137" s="7">
        <f t="shared" si="11"/>
        <v>0.24039127150047171</v>
      </c>
      <c r="I137" s="6">
        <f t="shared" si="12"/>
        <v>34.8567343675684</v>
      </c>
      <c r="J137" s="4"/>
      <c r="K137" s="5">
        <f t="shared" si="13"/>
        <v>332.5332458666025</v>
      </c>
      <c r="L137" s="5">
        <f t="shared" si="14"/>
        <v>31.405259999999998</v>
      </c>
      <c r="M137" s="5">
        <f t="shared" si="15"/>
        <v>301.1279858666025</v>
      </c>
      <c r="N137" s="4"/>
    </row>
    <row r="138" spans="1:14" ht="15.75" x14ac:dyDescent="0.25">
      <c r="A138" s="9" t="str">
        <f t="shared" si="16"/>
        <v>-</v>
      </c>
      <c r="B138" s="8">
        <v>150</v>
      </c>
      <c r="C138" s="5" t="str">
        <f t="shared" si="17"/>
        <v/>
      </c>
      <c r="D138" s="5" t="str">
        <f t="shared" si="17"/>
        <v/>
      </c>
      <c r="E138" s="5">
        <f t="shared" si="17"/>
        <v>0.2323986721834716</v>
      </c>
      <c r="F138" s="5">
        <f t="shared" si="17"/>
        <v>0.23565884142923693</v>
      </c>
      <c r="G138" s="5" t="str">
        <f t="shared" si="17"/>
        <v/>
      </c>
      <c r="H138" s="7">
        <f t="shared" si="11"/>
        <v>0.23402875680635427</v>
      </c>
      <c r="I138" s="6">
        <f t="shared" si="12"/>
        <v>35.104313520953141</v>
      </c>
      <c r="J138" s="4"/>
      <c r="K138" s="5">
        <f t="shared" si="13"/>
        <v>334.89515098989295</v>
      </c>
      <c r="L138" s="5">
        <f t="shared" si="14"/>
        <v>32.488199999999999</v>
      </c>
      <c r="M138" s="5">
        <f t="shared" si="15"/>
        <v>302.40695098989295</v>
      </c>
      <c r="N138" s="4"/>
    </row>
    <row r="139" spans="1:14" ht="15.75" x14ac:dyDescent="0.25">
      <c r="A139" s="9" t="str">
        <f t="shared" si="16"/>
        <v>-</v>
      </c>
      <c r="B139" s="8">
        <v>155</v>
      </c>
      <c r="C139" s="5" t="str">
        <f t="shared" si="17"/>
        <v/>
      </c>
      <c r="D139" s="5" t="str">
        <f t="shared" si="17"/>
        <v/>
      </c>
      <c r="E139" s="5">
        <f t="shared" si="17"/>
        <v>0.22612203002422721</v>
      </c>
      <c r="F139" s="5">
        <f t="shared" si="17"/>
        <v>0.22994919299985966</v>
      </c>
      <c r="G139" s="5" t="str">
        <f t="shared" si="17"/>
        <v/>
      </c>
      <c r="H139" s="7">
        <f t="shared" si="11"/>
        <v>0.22803561151204343</v>
      </c>
      <c r="I139" s="6">
        <f t="shared" si="12"/>
        <v>35.345519784366729</v>
      </c>
      <c r="J139" s="4"/>
      <c r="K139" s="5">
        <f t="shared" si="13"/>
        <v>337.19625874285862</v>
      </c>
      <c r="L139" s="5">
        <f t="shared" si="14"/>
        <v>33.57114</v>
      </c>
      <c r="M139" s="5">
        <f t="shared" si="15"/>
        <v>303.6251187428586</v>
      </c>
      <c r="N139" s="4"/>
    </row>
    <row r="140" spans="1:14" ht="15.75" x14ac:dyDescent="0.25">
      <c r="A140" s="9" t="str">
        <f t="shared" si="16"/>
        <v>-</v>
      </c>
      <c r="B140" s="8">
        <v>160</v>
      </c>
      <c r="C140" s="5" t="str">
        <f t="shared" ref="C140:G155" si="18">IF(AND($B140&gt;=C$103,$B140&lt;=C$104),(C$105/60)*$B140^(-C$106),"")</f>
        <v/>
      </c>
      <c r="D140" s="5" t="str">
        <f t="shared" si="18"/>
        <v/>
      </c>
      <c r="E140" s="5">
        <f t="shared" si="18"/>
        <v>0.22020625861922755</v>
      </c>
      <c r="F140" s="5">
        <f t="shared" si="18"/>
        <v>0.22455268533036007</v>
      </c>
      <c r="G140" s="5" t="str">
        <f t="shared" si="18"/>
        <v/>
      </c>
      <c r="H140" s="7">
        <f t="shared" si="11"/>
        <v>0.2223794719747938</v>
      </c>
      <c r="I140" s="6">
        <f t="shared" si="12"/>
        <v>35.580715515967007</v>
      </c>
      <c r="J140" s="4"/>
      <c r="K140" s="5">
        <f t="shared" si="13"/>
        <v>339.44002602232524</v>
      </c>
      <c r="L140" s="5">
        <f t="shared" si="14"/>
        <v>34.65408</v>
      </c>
      <c r="M140" s="5">
        <f t="shared" si="15"/>
        <v>304.78594602232522</v>
      </c>
      <c r="N140" s="4"/>
    </row>
    <row r="141" spans="1:14" ht="15.75" x14ac:dyDescent="0.25">
      <c r="A141" s="9" t="str">
        <f t="shared" si="16"/>
        <v>-</v>
      </c>
      <c r="B141" s="8">
        <v>165</v>
      </c>
      <c r="C141" s="5" t="str">
        <f t="shared" si="18"/>
        <v/>
      </c>
      <c r="D141" s="5" t="str">
        <f t="shared" si="18"/>
        <v/>
      </c>
      <c r="E141" s="5">
        <f t="shared" si="18"/>
        <v>0.21462027660878527</v>
      </c>
      <c r="F141" s="5">
        <f t="shared" si="18"/>
        <v>0.2194431403996083</v>
      </c>
      <c r="G141" s="5" t="str">
        <f t="shared" si="18"/>
        <v/>
      </c>
      <c r="H141" s="7">
        <f t="shared" si="11"/>
        <v>0.21703170850419679</v>
      </c>
      <c r="I141" s="6">
        <f t="shared" si="12"/>
        <v>35.810231903192467</v>
      </c>
      <c r="J141" s="4"/>
      <c r="K141" s="5">
        <f t="shared" si="13"/>
        <v>341.62961235645611</v>
      </c>
      <c r="L141" s="5">
        <f t="shared" si="14"/>
        <v>35.737019999999994</v>
      </c>
      <c r="M141" s="5">
        <f t="shared" si="15"/>
        <v>305.89259235645613</v>
      </c>
      <c r="N141" s="4"/>
    </row>
    <row r="142" spans="1:14" ht="15.75" x14ac:dyDescent="0.25">
      <c r="A142" s="9" t="str">
        <f t="shared" si="16"/>
        <v>-</v>
      </c>
      <c r="B142" s="8">
        <v>170</v>
      </c>
      <c r="C142" s="5" t="str">
        <f t="shared" si="18"/>
        <v/>
      </c>
      <c r="D142" s="5" t="str">
        <f t="shared" si="18"/>
        <v/>
      </c>
      <c r="E142" s="5">
        <f t="shared" si="18"/>
        <v>0.20933651717069801</v>
      </c>
      <c r="F142" s="5">
        <f t="shared" si="18"/>
        <v>0.21459727692911795</v>
      </c>
      <c r="G142" s="5" t="str">
        <f t="shared" si="18"/>
        <v/>
      </c>
      <c r="H142" s="7">
        <f t="shared" si="11"/>
        <v>0.21196689704990798</v>
      </c>
      <c r="I142" s="6">
        <f t="shared" si="12"/>
        <v>36.034372498484359</v>
      </c>
      <c r="J142" s="4"/>
      <c r="K142" s="5">
        <f t="shared" si="13"/>
        <v>343.76791363554082</v>
      </c>
      <c r="L142" s="5">
        <f t="shared" si="14"/>
        <v>36.819960000000002</v>
      </c>
      <c r="M142" s="5">
        <f t="shared" si="15"/>
        <v>306.94795363554084</v>
      </c>
      <c r="N142" s="4"/>
    </row>
    <row r="143" spans="1:14" ht="15.75" x14ac:dyDescent="0.25">
      <c r="A143" s="9" t="str">
        <f t="shared" si="16"/>
        <v>-</v>
      </c>
      <c r="B143" s="8">
        <v>175</v>
      </c>
      <c r="C143" s="5" t="str">
        <f t="shared" si="18"/>
        <v/>
      </c>
      <c r="D143" s="5" t="str">
        <f t="shared" si="18"/>
        <v/>
      </c>
      <c r="E143" s="5">
        <f t="shared" si="18"/>
        <v>0.20433044133040928</v>
      </c>
      <c r="F143" s="5">
        <f t="shared" si="18"/>
        <v>0.2099943159573503</v>
      </c>
      <c r="G143" s="5" t="str">
        <f t="shared" si="18"/>
        <v/>
      </c>
      <c r="H143" s="7">
        <f t="shared" si="11"/>
        <v>0.20716237864387979</v>
      </c>
      <c r="I143" s="6">
        <f t="shared" si="12"/>
        <v>36.253416262678961</v>
      </c>
      <c r="J143" s="4"/>
      <c r="K143" s="5">
        <f t="shared" si="13"/>
        <v>345.85759114595731</v>
      </c>
      <c r="L143" s="5">
        <f t="shared" si="14"/>
        <v>37.902900000000002</v>
      </c>
      <c r="M143" s="5">
        <f t="shared" si="15"/>
        <v>307.95469114595733</v>
      </c>
      <c r="N143" s="4"/>
    </row>
    <row r="144" spans="1:14" ht="15.75" x14ac:dyDescent="0.25">
      <c r="A144" s="9" t="str">
        <f t="shared" si="16"/>
        <v>-</v>
      </c>
      <c r="B144" s="8">
        <v>180</v>
      </c>
      <c r="C144" s="5" t="str">
        <f t="shared" si="18"/>
        <v/>
      </c>
      <c r="D144" s="5" t="str">
        <f t="shared" si="18"/>
        <v/>
      </c>
      <c r="E144" s="5">
        <f t="shared" si="18"/>
        <v>0.19958013034295954</v>
      </c>
      <c r="F144" s="5">
        <f t="shared" si="18"/>
        <v>0.20561564961943254</v>
      </c>
      <c r="G144" s="5" t="str">
        <f t="shared" si="18"/>
        <v/>
      </c>
      <c r="H144" s="7">
        <f t="shared" si="11"/>
        <v>0.20259788998119604</v>
      </c>
      <c r="I144" s="6">
        <f t="shared" si="12"/>
        <v>36.467620196615286</v>
      </c>
      <c r="J144" s="4"/>
      <c r="K144" s="5">
        <f t="shared" si="13"/>
        <v>347.90109667570982</v>
      </c>
      <c r="L144" s="5">
        <f t="shared" si="14"/>
        <v>38.985839999999996</v>
      </c>
      <c r="M144" s="5">
        <f t="shared" si="15"/>
        <v>308.91525667570983</v>
      </c>
      <c r="N144" s="4"/>
    </row>
    <row r="145" spans="1:14" ht="15.75" x14ac:dyDescent="0.25">
      <c r="A145" s="9" t="str">
        <f t="shared" si="16"/>
        <v>-</v>
      </c>
      <c r="B145" s="8">
        <v>185</v>
      </c>
      <c r="C145" s="5" t="str">
        <f t="shared" si="18"/>
        <v/>
      </c>
      <c r="D145" s="5" t="str">
        <f t="shared" si="18"/>
        <v/>
      </c>
      <c r="E145" s="5" t="str">
        <f t="shared" si="18"/>
        <v/>
      </c>
      <c r="F145" s="5">
        <f t="shared" si="18"/>
        <v>0.20144456156406992</v>
      </c>
      <c r="G145" s="5" t="str">
        <f t="shared" si="18"/>
        <v/>
      </c>
      <c r="H145" s="7">
        <f t="shared" si="11"/>
        <v>0.20144456156406992</v>
      </c>
      <c r="I145" s="6">
        <f t="shared" si="12"/>
        <v>37.267243889352933</v>
      </c>
      <c r="J145" s="4"/>
      <c r="K145" s="5">
        <f t="shared" si="13"/>
        <v>355.52950670442704</v>
      </c>
      <c r="L145" s="5">
        <f t="shared" si="14"/>
        <v>40.068779999999997</v>
      </c>
      <c r="M145" s="5">
        <f t="shared" si="15"/>
        <v>315.46072670442703</v>
      </c>
      <c r="N145" s="4"/>
    </row>
    <row r="146" spans="1:14" ht="15.75" x14ac:dyDescent="0.25">
      <c r="A146" s="9" t="str">
        <f t="shared" si="16"/>
        <v>-</v>
      </c>
      <c r="B146" s="8">
        <v>190</v>
      </c>
      <c r="C146" s="5" t="str">
        <f t="shared" si="18"/>
        <v/>
      </c>
      <c r="D146" s="5" t="str">
        <f t="shared" si="18"/>
        <v/>
      </c>
      <c r="E146" s="5" t="str">
        <f t="shared" si="18"/>
        <v/>
      </c>
      <c r="F146" s="5">
        <f t="shared" si="18"/>
        <v>0.1974659898063188</v>
      </c>
      <c r="G146" s="5" t="str">
        <f t="shared" si="18"/>
        <v/>
      </c>
      <c r="H146" s="7">
        <f t="shared" si="11"/>
        <v>0.1974659898063188</v>
      </c>
      <c r="I146" s="6">
        <f t="shared" si="12"/>
        <v>37.518538063200573</v>
      </c>
      <c r="J146" s="4"/>
      <c r="K146" s="5">
        <f t="shared" si="13"/>
        <v>357.92685312293349</v>
      </c>
      <c r="L146" s="5">
        <f t="shared" si="14"/>
        <v>41.151720000000005</v>
      </c>
      <c r="M146" s="5">
        <f t="shared" si="15"/>
        <v>316.77513312293348</v>
      </c>
      <c r="N146" s="4"/>
    </row>
    <row r="147" spans="1:14" ht="15.75" x14ac:dyDescent="0.25">
      <c r="A147" s="9" t="str">
        <f t="shared" si="16"/>
        <v>-</v>
      </c>
      <c r="B147" s="8">
        <v>195</v>
      </c>
      <c r="C147" s="5" t="str">
        <f t="shared" si="18"/>
        <v/>
      </c>
      <c r="D147" s="5" t="str">
        <f t="shared" si="18"/>
        <v/>
      </c>
      <c r="E147" s="5" t="str">
        <f t="shared" si="18"/>
        <v/>
      </c>
      <c r="F147" s="5">
        <f t="shared" si="18"/>
        <v>0.19366632464905931</v>
      </c>
      <c r="G147" s="5" t="str">
        <f t="shared" si="18"/>
        <v/>
      </c>
      <c r="H147" s="7">
        <f t="shared" si="11"/>
        <v>0.19366632464905931</v>
      </c>
      <c r="I147" s="6">
        <f t="shared" si="12"/>
        <v>37.764933306566562</v>
      </c>
      <c r="J147" s="4"/>
      <c r="K147" s="5">
        <f t="shared" si="13"/>
        <v>360.27746374464499</v>
      </c>
      <c r="L147" s="5">
        <f t="shared" si="14"/>
        <v>42.234659999999998</v>
      </c>
      <c r="M147" s="5">
        <f t="shared" si="15"/>
        <v>318.04280374464497</v>
      </c>
      <c r="N147" s="4"/>
    </row>
    <row r="148" spans="1:14" ht="15.75" x14ac:dyDescent="0.25">
      <c r="A148" s="9" t="str">
        <f t="shared" si="16"/>
        <v>-</v>
      </c>
      <c r="B148" s="8">
        <v>200</v>
      </c>
      <c r="C148" s="5" t="str">
        <f t="shared" si="18"/>
        <v/>
      </c>
      <c r="D148" s="5" t="str">
        <f t="shared" si="18"/>
        <v/>
      </c>
      <c r="E148" s="5" t="str">
        <f t="shared" si="18"/>
        <v/>
      </c>
      <c r="F148" s="5">
        <f t="shared" si="18"/>
        <v>0.19003323573771616</v>
      </c>
      <c r="G148" s="5" t="str">
        <f t="shared" si="18"/>
        <v/>
      </c>
      <c r="H148" s="7">
        <f t="shared" si="11"/>
        <v>0.19003323573771616</v>
      </c>
      <c r="I148" s="6">
        <f t="shared" si="12"/>
        <v>38.006647147543234</v>
      </c>
      <c r="J148" s="4"/>
      <c r="K148" s="5">
        <f t="shared" si="13"/>
        <v>362.58341378756245</v>
      </c>
      <c r="L148" s="5">
        <f t="shared" si="14"/>
        <v>43.317599999999999</v>
      </c>
      <c r="M148" s="5">
        <f t="shared" si="15"/>
        <v>319.26581378756248</v>
      </c>
      <c r="N148" s="4"/>
    </row>
    <row r="149" spans="1:14" ht="15.75" x14ac:dyDescent="0.25">
      <c r="A149" s="9" t="str">
        <f t="shared" si="16"/>
        <v>-</v>
      </c>
      <c r="B149" s="8">
        <v>205</v>
      </c>
      <c r="C149" s="5" t="str">
        <f t="shared" si="18"/>
        <v/>
      </c>
      <c r="D149" s="5" t="str">
        <f t="shared" si="18"/>
        <v/>
      </c>
      <c r="E149" s="5" t="str">
        <f t="shared" si="18"/>
        <v/>
      </c>
      <c r="F149" s="5">
        <f t="shared" si="18"/>
        <v>0.1865555234380292</v>
      </c>
      <c r="G149" s="5" t="str">
        <f t="shared" si="18"/>
        <v/>
      </c>
      <c r="H149" s="7">
        <f t="shared" si="11"/>
        <v>0.1865555234380292</v>
      </c>
      <c r="I149" s="6">
        <f t="shared" si="12"/>
        <v>38.243882304795989</v>
      </c>
      <c r="J149" s="4"/>
      <c r="K149" s="5">
        <f t="shared" si="13"/>
        <v>364.84663718775374</v>
      </c>
      <c r="L149" s="5">
        <f t="shared" si="14"/>
        <v>44.400539999999999</v>
      </c>
      <c r="M149" s="5">
        <f t="shared" si="15"/>
        <v>320.44609718775376</v>
      </c>
      <c r="N149" s="4"/>
    </row>
    <row r="150" spans="1:14" ht="15.75" x14ac:dyDescent="0.25">
      <c r="A150" s="9" t="str">
        <f t="shared" si="16"/>
        <v>-</v>
      </c>
      <c r="B150" s="8">
        <v>210</v>
      </c>
      <c r="C150" s="5" t="str">
        <f t="shared" si="18"/>
        <v/>
      </c>
      <c r="D150" s="5" t="str">
        <f t="shared" si="18"/>
        <v/>
      </c>
      <c r="E150" s="5" t="str">
        <f t="shared" si="18"/>
        <v/>
      </c>
      <c r="F150" s="5">
        <f t="shared" si="18"/>
        <v>0.18322299061681677</v>
      </c>
      <c r="G150" s="5" t="str">
        <f t="shared" si="18"/>
        <v/>
      </c>
      <c r="H150" s="7">
        <f t="shared" si="11"/>
        <v>0.18322299061681677</v>
      </c>
      <c r="I150" s="6">
        <f t="shared" si="12"/>
        <v>38.476828029531518</v>
      </c>
      <c r="J150" s="4"/>
      <c r="K150" s="5">
        <f t="shared" si="13"/>
        <v>367.06893940173069</v>
      </c>
      <c r="L150" s="5">
        <f t="shared" si="14"/>
        <v>45.483479999999993</v>
      </c>
      <c r="M150" s="5">
        <f t="shared" si="15"/>
        <v>321.5854594017307</v>
      </c>
      <c r="N150" s="4"/>
    </row>
    <row r="151" spans="1:14" ht="15.75" x14ac:dyDescent="0.25">
      <c r="A151" s="9" t="str">
        <f t="shared" si="16"/>
        <v>-</v>
      </c>
      <c r="B151" s="8">
        <v>215</v>
      </c>
      <c r="C151" s="5" t="str">
        <f t="shared" si="18"/>
        <v/>
      </c>
      <c r="D151" s="5" t="str">
        <f t="shared" si="18"/>
        <v/>
      </c>
      <c r="E151" s="5" t="str">
        <f t="shared" si="18"/>
        <v/>
      </c>
      <c r="F151" s="5">
        <f t="shared" si="18"/>
        <v>0.18002633161416179</v>
      </c>
      <c r="G151" s="5" t="str">
        <f t="shared" si="18"/>
        <v/>
      </c>
      <c r="H151" s="7">
        <f t="shared" si="11"/>
        <v>0.18002633161416179</v>
      </c>
      <c r="I151" s="6">
        <f t="shared" si="12"/>
        <v>38.705661297044784</v>
      </c>
      <c r="J151" s="4"/>
      <c r="K151" s="5">
        <f t="shared" si="13"/>
        <v>369.25200877380723</v>
      </c>
      <c r="L151" s="5">
        <f t="shared" si="14"/>
        <v>46.566420000000001</v>
      </c>
      <c r="M151" s="5">
        <f t="shared" si="15"/>
        <v>322.68558877380724</v>
      </c>
      <c r="N151" s="4"/>
    </row>
    <row r="152" spans="1:14" ht="15.75" x14ac:dyDescent="0.25">
      <c r="A152" s="9" t="str">
        <f t="shared" si="16"/>
        <v>-</v>
      </c>
      <c r="B152" s="8">
        <v>220</v>
      </c>
      <c r="C152" s="5" t="str">
        <f t="shared" si="18"/>
        <v/>
      </c>
      <c r="D152" s="5" t="str">
        <f t="shared" si="18"/>
        <v/>
      </c>
      <c r="E152" s="5" t="str">
        <f t="shared" si="18"/>
        <v/>
      </c>
      <c r="F152" s="5">
        <f t="shared" si="18"/>
        <v>0.17695703576267266</v>
      </c>
      <c r="G152" s="5" t="str">
        <f t="shared" si="18"/>
        <v/>
      </c>
      <c r="H152" s="7">
        <f t="shared" si="11"/>
        <v>0.17695703576267266</v>
      </c>
      <c r="I152" s="6">
        <f t="shared" si="12"/>
        <v>38.930547867787986</v>
      </c>
      <c r="J152" s="4"/>
      <c r="K152" s="5">
        <f t="shared" si="13"/>
        <v>371.39742665869738</v>
      </c>
      <c r="L152" s="5">
        <f t="shared" si="14"/>
        <v>47.649360000000001</v>
      </c>
      <c r="M152" s="5">
        <f t="shared" si="15"/>
        <v>323.74806665869738</v>
      </c>
      <c r="N152" s="4"/>
    </row>
    <row r="153" spans="1:14" ht="15.75" x14ac:dyDescent="0.25">
      <c r="A153" s="9" t="str">
        <f t="shared" si="16"/>
        <v>-</v>
      </c>
      <c r="B153" s="8">
        <v>225</v>
      </c>
      <c r="C153" s="5" t="str">
        <f t="shared" si="18"/>
        <v/>
      </c>
      <c r="D153" s="5" t="str">
        <f t="shared" si="18"/>
        <v/>
      </c>
      <c r="E153" s="5" t="str">
        <f t="shared" si="18"/>
        <v/>
      </c>
      <c r="F153" s="5">
        <f t="shared" si="18"/>
        <v>0.17400730326608299</v>
      </c>
      <c r="G153" s="5" t="str">
        <f t="shared" si="18"/>
        <v/>
      </c>
      <c r="H153" s="7">
        <f t="shared" si="11"/>
        <v>0.17400730326608299</v>
      </c>
      <c r="I153" s="6">
        <f t="shared" si="12"/>
        <v>39.151643234868672</v>
      </c>
      <c r="J153" s="4"/>
      <c r="K153" s="5">
        <f t="shared" si="13"/>
        <v>373.50667646064716</v>
      </c>
      <c r="L153" s="5">
        <f t="shared" si="14"/>
        <v>48.732299999999995</v>
      </c>
      <c r="M153" s="5">
        <f t="shared" si="15"/>
        <v>324.77437646064715</v>
      </c>
      <c r="N153" s="4"/>
    </row>
    <row r="154" spans="1:14" ht="15.75" x14ac:dyDescent="0.25">
      <c r="A154" s="9" t="str">
        <f t="shared" si="16"/>
        <v>-</v>
      </c>
      <c r="B154" s="8">
        <v>230</v>
      </c>
      <c r="C154" s="5" t="str">
        <f t="shared" si="18"/>
        <v/>
      </c>
      <c r="D154" s="5" t="str">
        <f t="shared" si="18"/>
        <v/>
      </c>
      <c r="E154" s="5" t="str">
        <f t="shared" si="18"/>
        <v/>
      </c>
      <c r="F154" s="5">
        <f t="shared" si="18"/>
        <v>0.17116997161899961</v>
      </c>
      <c r="G154" s="5" t="str">
        <f t="shared" si="18"/>
        <v/>
      </c>
      <c r="H154" s="7">
        <f t="shared" si="11"/>
        <v>0.17116997161899961</v>
      </c>
      <c r="I154" s="6">
        <f t="shared" si="12"/>
        <v>39.369093472369912</v>
      </c>
      <c r="J154" s="4"/>
      <c r="K154" s="5">
        <f t="shared" si="13"/>
        <v>375.58115172640896</v>
      </c>
      <c r="L154" s="5">
        <f t="shared" si="14"/>
        <v>49.815239999999996</v>
      </c>
      <c r="M154" s="5">
        <f t="shared" si="15"/>
        <v>325.76591172640894</v>
      </c>
      <c r="N154" s="4"/>
    </row>
    <row r="155" spans="1:14" ht="15.75" x14ac:dyDescent="0.25">
      <c r="A155" s="9" t="str">
        <f t="shared" si="16"/>
        <v>-</v>
      </c>
      <c r="B155" s="8">
        <v>235</v>
      </c>
      <c r="C155" s="5" t="str">
        <f t="shared" si="18"/>
        <v/>
      </c>
      <c r="D155" s="5" t="str">
        <f t="shared" si="18"/>
        <v/>
      </c>
      <c r="E155" s="5" t="str">
        <f t="shared" si="18"/>
        <v/>
      </c>
      <c r="F155" s="5">
        <f t="shared" si="18"/>
        <v>0.16843845105016822</v>
      </c>
      <c r="G155" s="5" t="str">
        <f t="shared" si="18"/>
        <v/>
      </c>
      <c r="H155" s="7">
        <f t="shared" si="11"/>
        <v>0.16843845105016822</v>
      </c>
      <c r="I155" s="6">
        <f t="shared" si="12"/>
        <v>39.583035996789533</v>
      </c>
      <c r="J155" s="4"/>
      <c r="K155" s="5">
        <f t="shared" si="13"/>
        <v>377.62216340937215</v>
      </c>
      <c r="L155" s="5">
        <f t="shared" si="14"/>
        <v>50.898180000000004</v>
      </c>
      <c r="M155" s="5">
        <f t="shared" si="15"/>
        <v>326.72398340937212</v>
      </c>
      <c r="N155" s="4"/>
    </row>
    <row r="156" spans="1:14" ht="15.75" x14ac:dyDescent="0.25">
      <c r="A156" s="9" t="str">
        <f t="shared" si="16"/>
        <v>-</v>
      </c>
      <c r="B156" s="8">
        <v>240</v>
      </c>
      <c r="C156" s="5" t="str">
        <f t="shared" ref="C156:G171" si="19">IF(AND($B156&gt;=C$103,$B156&lt;=C$104),(C$105/60)*$B156^(-C$106),"")</f>
        <v/>
      </c>
      <c r="D156" s="5" t="str">
        <f t="shared" si="19"/>
        <v/>
      </c>
      <c r="E156" s="5" t="str">
        <f t="shared" si="19"/>
        <v/>
      </c>
      <c r="F156" s="5">
        <f t="shared" si="19"/>
        <v>0.16580666771726552</v>
      </c>
      <c r="G156" s="5" t="str">
        <f t="shared" si="19"/>
        <v/>
      </c>
      <c r="H156" s="7">
        <f t="shared" si="11"/>
        <v>0.16580666771726552</v>
      </c>
      <c r="I156" s="6">
        <f t="shared" si="12"/>
        <v>39.793600252143726</v>
      </c>
      <c r="J156" s="4"/>
      <c r="K156" s="5">
        <f t="shared" si="13"/>
        <v>379.63094640545114</v>
      </c>
      <c r="L156" s="5">
        <f t="shared" si="14"/>
        <v>51.981119999999997</v>
      </c>
      <c r="M156" s="5">
        <f t="shared" si="15"/>
        <v>327.64982640545117</v>
      </c>
      <c r="N156" s="4"/>
    </row>
    <row r="157" spans="1:14" ht="15.75" x14ac:dyDescent="0.25">
      <c r="A157" s="9" t="str">
        <f t="shared" si="16"/>
        <v>-</v>
      </c>
      <c r="B157" s="8">
        <v>245</v>
      </c>
      <c r="C157" s="5" t="str">
        <f t="shared" si="19"/>
        <v/>
      </c>
      <c r="D157" s="5" t="str">
        <f t="shared" si="19"/>
        <v/>
      </c>
      <c r="E157" s="5" t="str">
        <f t="shared" si="19"/>
        <v/>
      </c>
      <c r="F157" s="5">
        <f t="shared" si="19"/>
        <v>0.16326901358289095</v>
      </c>
      <c r="G157" s="5" t="str">
        <f t="shared" si="19"/>
        <v/>
      </c>
      <c r="H157" s="7">
        <f t="shared" si="11"/>
        <v>0.16326901358289095</v>
      </c>
      <c r="I157" s="6">
        <f t="shared" si="12"/>
        <v>40.000908327808283</v>
      </c>
      <c r="J157" s="4"/>
      <c r="K157" s="5">
        <f t="shared" si="13"/>
        <v>381.60866544729106</v>
      </c>
      <c r="L157" s="5">
        <f t="shared" si="14"/>
        <v>53.064059999999998</v>
      </c>
      <c r="M157" s="5">
        <f t="shared" si="15"/>
        <v>328.54460544729108</v>
      </c>
      <c r="N157" s="4"/>
    </row>
    <row r="158" spans="1:14" ht="15.75" x14ac:dyDescent="0.25">
      <c r="A158" s="9" t="str">
        <f t="shared" si="16"/>
        <v>-</v>
      </c>
      <c r="B158" s="8">
        <v>250</v>
      </c>
      <c r="C158" s="5" t="str">
        <f t="shared" si="19"/>
        <v/>
      </c>
      <c r="D158" s="5" t="str">
        <f t="shared" si="19"/>
        <v/>
      </c>
      <c r="E158" s="5" t="str">
        <f t="shared" si="19"/>
        <v/>
      </c>
      <c r="F158" s="5">
        <f t="shared" si="19"/>
        <v>0.16082030206772099</v>
      </c>
      <c r="G158" s="5" t="str">
        <f t="shared" si="19"/>
        <v/>
      </c>
      <c r="H158" s="7">
        <f t="shared" si="11"/>
        <v>0.16082030206772099</v>
      </c>
      <c r="I158" s="6">
        <f t="shared" si="12"/>
        <v>40.205075516930251</v>
      </c>
      <c r="J158" s="4"/>
      <c r="K158" s="5">
        <f t="shared" si="13"/>
        <v>383.55642043151454</v>
      </c>
      <c r="L158" s="5">
        <f t="shared" si="14"/>
        <v>54.146999999999998</v>
      </c>
      <c r="M158" s="5">
        <f t="shared" si="15"/>
        <v>329.40942043151455</v>
      </c>
      <c r="N158" s="4"/>
    </row>
    <row r="159" spans="1:14" ht="15.75" x14ac:dyDescent="0.25">
      <c r="A159" s="9" t="str">
        <f t="shared" si="16"/>
        <v>-</v>
      </c>
      <c r="B159" s="8">
        <v>255</v>
      </c>
      <c r="C159" s="5" t="str">
        <f t="shared" si="19"/>
        <v/>
      </c>
      <c r="D159" s="5" t="str">
        <f t="shared" si="19"/>
        <v/>
      </c>
      <c r="E159" s="5" t="str">
        <f t="shared" si="19"/>
        <v/>
      </c>
      <c r="F159" s="5">
        <f t="shared" si="19"/>
        <v>0.15845572871448349</v>
      </c>
      <c r="G159" s="5" t="str">
        <f t="shared" si="19"/>
        <v/>
      </c>
      <c r="H159" s="7">
        <f t="shared" si="11"/>
        <v>0.15845572871448349</v>
      </c>
      <c r="I159" s="6">
        <f t="shared" si="12"/>
        <v>40.406210822193287</v>
      </c>
      <c r="J159" s="4"/>
      <c r="K159" s="5">
        <f t="shared" si="13"/>
        <v>385.47525124372396</v>
      </c>
      <c r="L159" s="5">
        <f t="shared" si="14"/>
        <v>55.229939999999992</v>
      </c>
      <c r="M159" s="5">
        <f t="shared" si="15"/>
        <v>330.24531124372396</v>
      </c>
      <c r="N159" s="4"/>
    </row>
    <row r="160" spans="1:14" ht="15.75" x14ac:dyDescent="0.25">
      <c r="A160" s="9" t="str">
        <f t="shared" si="16"/>
        <v>-</v>
      </c>
      <c r="B160" s="8">
        <v>260</v>
      </c>
      <c r="C160" s="5" t="str">
        <f t="shared" si="19"/>
        <v/>
      </c>
      <c r="D160" s="5" t="str">
        <f t="shared" si="19"/>
        <v/>
      </c>
      <c r="E160" s="5" t="str">
        <f t="shared" si="19"/>
        <v/>
      </c>
      <c r="F160" s="5">
        <f t="shared" si="19"/>
        <v>0.15617083621088271</v>
      </c>
      <c r="G160" s="5" t="str">
        <f t="shared" si="19"/>
        <v/>
      </c>
      <c r="H160" s="7">
        <f t="shared" si="11"/>
        <v>0.15617083621088271</v>
      </c>
      <c r="I160" s="6">
        <f t="shared" si="12"/>
        <v>40.604417414829506</v>
      </c>
      <c r="J160" s="4"/>
      <c r="K160" s="5">
        <f t="shared" si="13"/>
        <v>387.3661421374735</v>
      </c>
      <c r="L160" s="5">
        <f t="shared" si="14"/>
        <v>56.31288</v>
      </c>
      <c r="M160" s="5">
        <f t="shared" si="15"/>
        <v>331.0532621374735</v>
      </c>
      <c r="N160" s="4"/>
    </row>
    <row r="161" spans="1:14" ht="15.75" x14ac:dyDescent="0.25">
      <c r="A161" s="9" t="str">
        <f t="shared" si="16"/>
        <v>-</v>
      </c>
      <c r="B161" s="8">
        <v>265</v>
      </c>
      <c r="C161" s="5" t="str">
        <f t="shared" si="19"/>
        <v/>
      </c>
      <c r="D161" s="5" t="str">
        <f t="shared" si="19"/>
        <v/>
      </c>
      <c r="E161" s="5" t="str">
        <f t="shared" si="19"/>
        <v/>
      </c>
      <c r="F161" s="5">
        <f t="shared" si="19"/>
        <v>0.15396148321512873</v>
      </c>
      <c r="G161" s="5" t="str">
        <f t="shared" si="19"/>
        <v/>
      </c>
      <c r="H161" s="7">
        <f t="shared" si="11"/>
        <v>0.15396148321512873</v>
      </c>
      <c r="I161" s="6">
        <f t="shared" si="12"/>
        <v>40.799793052009115</v>
      </c>
      <c r="J161" s="4"/>
      <c r="K161" s="5">
        <f t="shared" si="13"/>
        <v>389.23002571616695</v>
      </c>
      <c r="L161" s="5">
        <f t="shared" si="14"/>
        <v>57.395820000000001</v>
      </c>
      <c r="M161" s="5">
        <f t="shared" si="15"/>
        <v>331.83420571616693</v>
      </c>
      <c r="N161" s="4"/>
    </row>
    <row r="162" spans="1:14" ht="15.75" x14ac:dyDescent="0.25">
      <c r="A162" s="9" t="str">
        <f t="shared" si="16"/>
        <v>-</v>
      </c>
      <c r="B162" s="8">
        <v>270</v>
      </c>
      <c r="C162" s="5" t="str">
        <f t="shared" si="19"/>
        <v/>
      </c>
      <c r="D162" s="5" t="str">
        <f t="shared" si="19"/>
        <v/>
      </c>
      <c r="E162" s="5" t="str">
        <f t="shared" si="19"/>
        <v/>
      </c>
      <c r="F162" s="5">
        <f t="shared" si="19"/>
        <v>0.15182381650774934</v>
      </c>
      <c r="G162" s="5" t="str">
        <f t="shared" si="19"/>
        <v/>
      </c>
      <c r="H162" s="7">
        <f t="shared" si="11"/>
        <v>0.15182381650774934</v>
      </c>
      <c r="I162" s="6">
        <f t="shared" si="12"/>
        <v>40.992430457092325</v>
      </c>
      <c r="J162" s="4"/>
      <c r="K162" s="5">
        <f t="shared" si="13"/>
        <v>391.06778656066081</v>
      </c>
      <c r="L162" s="5">
        <f t="shared" si="14"/>
        <v>58.478759999999994</v>
      </c>
      <c r="M162" s="5">
        <f t="shared" si="15"/>
        <v>332.58902656066084</v>
      </c>
      <c r="N162" s="4"/>
    </row>
    <row r="163" spans="1:14" ht="15.75" x14ac:dyDescent="0.25">
      <c r="A163" s="9" t="str">
        <f t="shared" si="16"/>
        <v>-</v>
      </c>
      <c r="B163" s="8">
        <v>275</v>
      </c>
      <c r="C163" s="5" t="str">
        <f t="shared" si="19"/>
        <v/>
      </c>
      <c r="D163" s="5" t="str">
        <f t="shared" si="19"/>
        <v/>
      </c>
      <c r="E163" s="5" t="str">
        <f t="shared" si="19"/>
        <v/>
      </c>
      <c r="F163" s="5">
        <f t="shared" si="19"/>
        <v>0.14975424606061868</v>
      </c>
      <c r="G163" s="5" t="str">
        <f t="shared" si="19"/>
        <v/>
      </c>
      <c r="H163" s="7">
        <f t="shared" si="11"/>
        <v>0.14975424606061868</v>
      </c>
      <c r="I163" s="6">
        <f t="shared" si="12"/>
        <v>41.18241766667014</v>
      </c>
      <c r="J163" s="4"/>
      <c r="K163" s="5">
        <f t="shared" si="13"/>
        <v>392.88026454003312</v>
      </c>
      <c r="L163" s="5">
        <f t="shared" si="14"/>
        <v>59.561699999999995</v>
      </c>
      <c r="M163" s="5">
        <f t="shared" si="15"/>
        <v>333.31856454003315</v>
      </c>
      <c r="N163" s="4"/>
    </row>
    <row r="164" spans="1:14" ht="15.75" x14ac:dyDescent="0.25">
      <c r="A164" s="9" t="str">
        <f t="shared" si="16"/>
        <v>-</v>
      </c>
      <c r="B164" s="8">
        <v>280</v>
      </c>
      <c r="C164" s="5" t="str">
        <f t="shared" si="19"/>
        <v/>
      </c>
      <c r="D164" s="5" t="str">
        <f t="shared" si="19"/>
        <v/>
      </c>
      <c r="E164" s="5" t="str">
        <f t="shared" si="19"/>
        <v/>
      </c>
      <c r="F164" s="5">
        <f t="shared" si="19"/>
        <v>0.14774942267086585</v>
      </c>
      <c r="G164" s="5" t="str">
        <f t="shared" si="19"/>
        <v/>
      </c>
      <c r="H164" s="7">
        <f t="shared" si="11"/>
        <v>0.14774942267086585</v>
      </c>
      <c r="I164" s="6">
        <f t="shared" si="12"/>
        <v>41.369838347842439</v>
      </c>
      <c r="J164" s="4"/>
      <c r="K164" s="5">
        <f t="shared" si="13"/>
        <v>394.66825783841682</v>
      </c>
      <c r="L164" s="5">
        <f t="shared" si="14"/>
        <v>60.644640000000003</v>
      </c>
      <c r="M164" s="5">
        <f t="shared" si="15"/>
        <v>334.02361783841684</v>
      </c>
      <c r="N164" s="4"/>
    </row>
    <row r="165" spans="1:14" ht="15.75" x14ac:dyDescent="0.25">
      <c r="A165" s="9" t="str">
        <f t="shared" si="16"/>
        <v>-</v>
      </c>
      <c r="B165" s="8">
        <v>285</v>
      </c>
      <c r="C165" s="5" t="str">
        <f t="shared" si="19"/>
        <v/>
      </c>
      <c r="D165" s="5" t="str">
        <f t="shared" si="19"/>
        <v/>
      </c>
      <c r="E165" s="5" t="str">
        <f t="shared" si="19"/>
        <v/>
      </c>
      <c r="F165" s="5">
        <f t="shared" si="19"/>
        <v>0.14580621785532727</v>
      </c>
      <c r="G165" s="5" t="str">
        <f t="shared" si="19"/>
        <v/>
      </c>
      <c r="H165" s="7">
        <f t="shared" si="11"/>
        <v>0.14580621785532727</v>
      </c>
      <c r="I165" s="6">
        <f t="shared" si="12"/>
        <v>41.554772088768274</v>
      </c>
      <c r="J165" s="4"/>
      <c r="K165" s="5">
        <f t="shared" si="13"/>
        <v>396.43252572684935</v>
      </c>
      <c r="L165" s="5">
        <f t="shared" si="14"/>
        <v>61.727580000000003</v>
      </c>
      <c r="M165" s="5">
        <f t="shared" si="15"/>
        <v>334.70494572684936</v>
      </c>
      <c r="N165" s="4"/>
    </row>
    <row r="166" spans="1:14" ht="15.75" x14ac:dyDescent="0.25">
      <c r="A166" s="9" t="str">
        <f t="shared" si="16"/>
        <v>-</v>
      </c>
      <c r="B166" s="8">
        <v>290</v>
      </c>
      <c r="C166" s="5" t="str">
        <f t="shared" si="19"/>
        <v/>
      </c>
      <c r="D166" s="5" t="str">
        <f t="shared" si="19"/>
        <v/>
      </c>
      <c r="E166" s="5" t="str">
        <f t="shared" si="19"/>
        <v/>
      </c>
      <c r="F166" s="5">
        <f t="shared" si="19"/>
        <v>0.14392170574195726</v>
      </c>
      <c r="G166" s="5" t="str">
        <f t="shared" si="19"/>
        <v/>
      </c>
      <c r="H166" s="7">
        <f t="shared" si="11"/>
        <v>0.14392170574195726</v>
      </c>
      <c r="I166" s="6">
        <f t="shared" si="12"/>
        <v>41.737294665167603</v>
      </c>
      <c r="J166" s="4"/>
      <c r="K166" s="5">
        <f t="shared" si="13"/>
        <v>398.17379110569891</v>
      </c>
      <c r="L166" s="5">
        <f t="shared" si="14"/>
        <v>62.810519999999997</v>
      </c>
      <c r="M166" s="5">
        <f t="shared" si="15"/>
        <v>335.36327110569891</v>
      </c>
      <c r="N166" s="4"/>
    </row>
    <row r="167" spans="1:14" ht="15.75" x14ac:dyDescent="0.25">
      <c r="A167" s="9" t="str">
        <f t="shared" si="16"/>
        <v>-</v>
      </c>
      <c r="B167" s="8">
        <v>295</v>
      </c>
      <c r="C167" s="5" t="str">
        <f t="shared" si="19"/>
        <v/>
      </c>
      <c r="D167" s="5" t="str">
        <f t="shared" si="19"/>
        <v/>
      </c>
      <c r="E167" s="5" t="str">
        <f t="shared" si="19"/>
        <v/>
      </c>
      <c r="F167" s="5">
        <f t="shared" si="19"/>
        <v>0.14209314672929371</v>
      </c>
      <c r="G167" s="5" t="str">
        <f t="shared" si="19"/>
        <v/>
      </c>
      <c r="H167" s="7">
        <f t="shared" si="11"/>
        <v>0.14209314672929371</v>
      </c>
      <c r="I167" s="6">
        <f t="shared" si="12"/>
        <v>41.917478285141648</v>
      </c>
      <c r="J167" s="4"/>
      <c r="K167" s="5">
        <f t="shared" si="13"/>
        <v>399.89274284025129</v>
      </c>
      <c r="L167" s="5">
        <f t="shared" si="14"/>
        <v>63.893459999999997</v>
      </c>
      <c r="M167" s="5">
        <f t="shared" si="15"/>
        <v>335.99928284025128</v>
      </c>
      <c r="N167" s="4"/>
    </row>
    <row r="168" spans="1:14" ht="15.75" x14ac:dyDescent="0.25">
      <c r="A168" s="9" t="str">
        <f t="shared" si="16"/>
        <v>-</v>
      </c>
      <c r="B168" s="8">
        <v>300</v>
      </c>
      <c r="C168" s="5" t="str">
        <f t="shared" si="19"/>
        <v/>
      </c>
      <c r="D168" s="5" t="str">
        <f t="shared" si="19"/>
        <v/>
      </c>
      <c r="E168" s="5" t="str">
        <f t="shared" si="19"/>
        <v/>
      </c>
      <c r="F168" s="5">
        <f t="shared" si="19"/>
        <v>0.14031797271470989</v>
      </c>
      <c r="G168" s="5" t="str">
        <f t="shared" si="19"/>
        <v/>
      </c>
      <c r="H168" s="7">
        <f t="shared" si="11"/>
        <v>0.14031797271470989</v>
      </c>
      <c r="I168" s="6">
        <f t="shared" si="12"/>
        <v>42.095391814412963</v>
      </c>
      <c r="J168" s="4"/>
      <c r="K168" s="5">
        <f t="shared" si="13"/>
        <v>401.59003790949964</v>
      </c>
      <c r="L168" s="5">
        <f t="shared" si="14"/>
        <v>64.976399999999998</v>
      </c>
      <c r="M168" s="5">
        <f t="shared" si="15"/>
        <v>336.61363790949963</v>
      </c>
      <c r="N168" s="4"/>
    </row>
    <row r="169" spans="1:14" ht="15.75" x14ac:dyDescent="0.25">
      <c r="A169" s="9" t="str">
        <f t="shared" si="16"/>
        <v>-</v>
      </c>
      <c r="B169" s="8">
        <v>305</v>
      </c>
      <c r="C169" s="5" t="str">
        <f t="shared" si="19"/>
        <v/>
      </c>
      <c r="D169" s="5" t="str">
        <f t="shared" si="19"/>
        <v/>
      </c>
      <c r="E169" s="5" t="str">
        <f t="shared" si="19"/>
        <v/>
      </c>
      <c r="F169" s="5">
        <f t="shared" si="19"/>
        <v>0.13859377371753462</v>
      </c>
      <c r="G169" s="5" t="str">
        <f t="shared" si="19"/>
        <v/>
      </c>
      <c r="H169" s="7">
        <f t="shared" si="11"/>
        <v>0.13859377371753462</v>
      </c>
      <c r="I169" s="6">
        <f t="shared" si="12"/>
        <v>42.271100983848058</v>
      </c>
      <c r="J169" s="4"/>
      <c r="K169" s="5">
        <f t="shared" si="13"/>
        <v>403.26630338591048</v>
      </c>
      <c r="L169" s="5">
        <f t="shared" si="14"/>
        <v>66.059339999999992</v>
      </c>
      <c r="M169" s="5">
        <f t="shared" si="15"/>
        <v>337.20696338591051</v>
      </c>
      <c r="N169" s="4"/>
    </row>
    <row r="170" spans="1:14" ht="15.75" x14ac:dyDescent="0.25">
      <c r="A170" s="9" t="str">
        <f t="shared" si="16"/>
        <v>-</v>
      </c>
      <c r="B170" s="8">
        <v>310</v>
      </c>
      <c r="C170" s="5" t="str">
        <f t="shared" si="19"/>
        <v/>
      </c>
      <c r="D170" s="5" t="str">
        <f t="shared" si="19"/>
        <v/>
      </c>
      <c r="E170" s="5" t="str">
        <f t="shared" si="19"/>
        <v/>
      </c>
      <c r="F170" s="5">
        <f t="shared" si="19"/>
        <v>0.13691828574491494</v>
      </c>
      <c r="G170" s="5" t="str">
        <f t="shared" si="19"/>
        <v/>
      </c>
      <c r="H170" s="7">
        <f t="shared" si="11"/>
        <v>0.13691828574491494</v>
      </c>
      <c r="I170" s="6">
        <f t="shared" si="12"/>
        <v>42.444668580923633</v>
      </c>
      <c r="J170" s="4"/>
      <c r="K170" s="5">
        <f t="shared" si="13"/>
        <v>404.92213826201146</v>
      </c>
      <c r="L170" s="5">
        <f t="shared" si="14"/>
        <v>67.14228</v>
      </c>
      <c r="M170" s="5">
        <f t="shared" si="15"/>
        <v>337.77985826201143</v>
      </c>
      <c r="N170" s="4"/>
    </row>
    <row r="171" spans="1:14" ht="15.75" x14ac:dyDescent="0.25">
      <c r="A171" s="9" t="str">
        <f t="shared" si="16"/>
        <v>-</v>
      </c>
      <c r="B171" s="8">
        <v>315</v>
      </c>
      <c r="C171" s="5" t="str">
        <f t="shared" si="19"/>
        <v/>
      </c>
      <c r="D171" s="5" t="str">
        <f t="shared" si="19"/>
        <v/>
      </c>
      <c r="E171" s="5" t="str">
        <f t="shared" si="19"/>
        <v/>
      </c>
      <c r="F171" s="5">
        <f t="shared" si="19"/>
        <v>0.13528937976703323</v>
      </c>
      <c r="G171" s="5" t="str">
        <f t="shared" si="19"/>
        <v/>
      </c>
      <c r="H171" s="7">
        <f t="shared" si="11"/>
        <v>0.13528937976703323</v>
      </c>
      <c r="I171" s="6">
        <f t="shared" si="12"/>
        <v>42.616154626615469</v>
      </c>
      <c r="J171" s="4"/>
      <c r="K171" s="5">
        <f t="shared" si="13"/>
        <v>406.55811513791156</v>
      </c>
      <c r="L171" s="5">
        <f t="shared" si="14"/>
        <v>68.225220000000007</v>
      </c>
      <c r="M171" s="5">
        <f t="shared" si="15"/>
        <v>338.33289513791158</v>
      </c>
      <c r="N171" s="4"/>
    </row>
    <row r="172" spans="1:14" ht="15.75" x14ac:dyDescent="0.25">
      <c r="A172" s="9" t="str">
        <f t="shared" si="16"/>
        <v>-</v>
      </c>
      <c r="B172" s="8">
        <v>320</v>
      </c>
      <c r="C172" s="5" t="str">
        <f t="shared" ref="C172:G187" si="20">IF(AND($B172&gt;=C$103,$B172&lt;=C$104),(C$105/60)*$B172^(-C$106),"")</f>
        <v/>
      </c>
      <c r="D172" s="5" t="str">
        <f t="shared" si="20"/>
        <v/>
      </c>
      <c r="E172" s="5" t="str">
        <f t="shared" si="20"/>
        <v/>
      </c>
      <c r="F172" s="5">
        <f t="shared" si="20"/>
        <v>0.13370505168447783</v>
      </c>
      <c r="G172" s="5" t="str">
        <f t="shared" si="20"/>
        <v/>
      </c>
      <c r="H172" s="7">
        <f t="shared" ref="H172:H235" si="21">AVERAGE(C172:G172)</f>
        <v>0.13370505168447783</v>
      </c>
      <c r="I172" s="6">
        <f t="shared" ref="I172:I235" si="22">H172*B172</f>
        <v>42.785616539032901</v>
      </c>
      <c r="J172" s="4"/>
      <c r="K172" s="5">
        <f t="shared" ref="K172:K235" si="23">$C$95*I172/1000</f>
        <v>408.17478178237388</v>
      </c>
      <c r="L172" s="5">
        <f t="shared" ref="L172:L235" si="24">B172*60*$C$96/1000</f>
        <v>69.308160000000001</v>
      </c>
      <c r="M172" s="5">
        <f t="shared" ref="M172:M235" si="25">MAX(0,K172-L172)</f>
        <v>338.8666217823739</v>
      </c>
      <c r="N172" s="4"/>
    </row>
    <row r="173" spans="1:14" ht="15.75" x14ac:dyDescent="0.25">
      <c r="A173" s="9" t="str">
        <f t="shared" ref="A173:A236" si="26">IF(M173=$C$97,"MAX","-")</f>
        <v>-</v>
      </c>
      <c r="B173" s="8">
        <v>325</v>
      </c>
      <c r="C173" s="5" t="str">
        <f t="shared" si="20"/>
        <v/>
      </c>
      <c r="D173" s="5" t="str">
        <f t="shared" si="20"/>
        <v/>
      </c>
      <c r="E173" s="5" t="str">
        <f t="shared" si="20"/>
        <v/>
      </c>
      <c r="F173" s="5">
        <f t="shared" si="20"/>
        <v>0.13216341318456035</v>
      </c>
      <c r="G173" s="5" t="str">
        <f t="shared" si="20"/>
        <v/>
      </c>
      <c r="H173" s="7">
        <f t="shared" si="21"/>
        <v>0.13216341318456035</v>
      </c>
      <c r="I173" s="6">
        <f t="shared" si="22"/>
        <v>42.953109284982112</v>
      </c>
      <c r="J173" s="4"/>
      <c r="K173" s="5">
        <f t="shared" si="23"/>
        <v>409.77266257872935</v>
      </c>
      <c r="L173" s="5">
        <f t="shared" si="24"/>
        <v>70.391099999999994</v>
      </c>
      <c r="M173" s="5">
        <f t="shared" si="25"/>
        <v>339.38156257872936</v>
      </c>
      <c r="N173" s="4"/>
    </row>
    <row r="174" spans="1:14" ht="15.75" x14ac:dyDescent="0.25">
      <c r="A174" s="9" t="str">
        <f t="shared" si="26"/>
        <v>-</v>
      </c>
      <c r="B174" s="8">
        <v>330</v>
      </c>
      <c r="C174" s="5" t="str">
        <f t="shared" si="20"/>
        <v/>
      </c>
      <c r="D174" s="5" t="str">
        <f t="shared" si="20"/>
        <v/>
      </c>
      <c r="E174" s="5" t="str">
        <f t="shared" si="20"/>
        <v/>
      </c>
      <c r="F174" s="5">
        <f t="shared" si="20"/>
        <v>0.1306626833955159</v>
      </c>
      <c r="G174" s="5" t="str">
        <f t="shared" si="20"/>
        <v/>
      </c>
      <c r="H174" s="7">
        <f t="shared" si="21"/>
        <v>0.1306626833955159</v>
      </c>
      <c r="I174" s="6">
        <f t="shared" si="22"/>
        <v>43.118685520520245</v>
      </c>
      <c r="J174" s="4"/>
      <c r="K174" s="5">
        <f t="shared" si="23"/>
        <v>411.35225986576313</v>
      </c>
      <c r="L174" s="5">
        <f t="shared" si="24"/>
        <v>71.474039999999988</v>
      </c>
      <c r="M174" s="5">
        <f t="shared" si="25"/>
        <v>339.87821986576313</v>
      </c>
      <c r="N174" s="4"/>
    </row>
    <row r="175" spans="1:14" ht="15.75" x14ac:dyDescent="0.25">
      <c r="A175" s="9" t="str">
        <f t="shared" si="26"/>
        <v>-</v>
      </c>
      <c r="B175" s="8">
        <v>335</v>
      </c>
      <c r="C175" s="5" t="str">
        <f t="shared" si="20"/>
        <v/>
      </c>
      <c r="D175" s="5" t="str">
        <f t="shared" si="20"/>
        <v/>
      </c>
      <c r="E175" s="5" t="str">
        <f t="shared" si="20"/>
        <v/>
      </c>
      <c r="F175" s="5">
        <f t="shared" si="20"/>
        <v>0.12920118125807112</v>
      </c>
      <c r="G175" s="5" t="str">
        <f t="shared" si="20"/>
        <v/>
      </c>
      <c r="H175" s="7">
        <f t="shared" si="21"/>
        <v>0.12920118125807112</v>
      </c>
      <c r="I175" s="6">
        <f t="shared" si="22"/>
        <v>43.282395721453824</v>
      </c>
      <c r="J175" s="4"/>
      <c r="K175" s="5">
        <f t="shared" si="23"/>
        <v>412.91405518266947</v>
      </c>
      <c r="L175" s="5">
        <f t="shared" si="24"/>
        <v>72.556979999999996</v>
      </c>
      <c r="M175" s="5">
        <f t="shared" si="25"/>
        <v>340.35707518266946</v>
      </c>
      <c r="N175" s="4"/>
    </row>
    <row r="176" spans="1:14" ht="15.75" x14ac:dyDescent="0.25">
      <c r="A176" s="9" t="str">
        <f t="shared" si="26"/>
        <v>-</v>
      </c>
      <c r="B176" s="8">
        <v>340</v>
      </c>
      <c r="C176" s="5" t="str">
        <f t="shared" si="20"/>
        <v/>
      </c>
      <c r="D176" s="5" t="str">
        <f t="shared" si="20"/>
        <v/>
      </c>
      <c r="E176" s="5" t="str">
        <f t="shared" si="20"/>
        <v/>
      </c>
      <c r="F176" s="5">
        <f t="shared" si="20"/>
        <v>0.12777731854305552</v>
      </c>
      <c r="G176" s="5" t="str">
        <f t="shared" si="20"/>
        <v/>
      </c>
      <c r="H176" s="7">
        <f t="shared" si="21"/>
        <v>0.12777731854305552</v>
      </c>
      <c r="I176" s="6">
        <f t="shared" si="22"/>
        <v>43.444288304638874</v>
      </c>
      <c r="J176" s="4"/>
      <c r="K176" s="5">
        <f t="shared" si="23"/>
        <v>414.45851042625486</v>
      </c>
      <c r="L176" s="5">
        <f t="shared" si="24"/>
        <v>73.639920000000004</v>
      </c>
      <c r="M176" s="5">
        <f t="shared" si="25"/>
        <v>340.81859042625484</v>
      </c>
      <c r="N176" s="4"/>
    </row>
    <row r="177" spans="1:14" ht="15.75" x14ac:dyDescent="0.25">
      <c r="A177" s="9" t="str">
        <f t="shared" si="26"/>
        <v>-</v>
      </c>
      <c r="B177" s="8">
        <v>345</v>
      </c>
      <c r="C177" s="5" t="str">
        <f t="shared" si="20"/>
        <v/>
      </c>
      <c r="D177" s="5" t="str">
        <f t="shared" si="20"/>
        <v/>
      </c>
      <c r="E177" s="5" t="str">
        <f t="shared" si="20"/>
        <v/>
      </c>
      <c r="F177" s="5">
        <f t="shared" si="20"/>
        <v>0.12638959345176021</v>
      </c>
      <c r="G177" s="5" t="str">
        <f t="shared" si="20"/>
        <v/>
      </c>
      <c r="H177" s="7">
        <f t="shared" si="21"/>
        <v>0.12638959345176021</v>
      </c>
      <c r="I177" s="6">
        <f t="shared" si="22"/>
        <v>43.604409740857271</v>
      </c>
      <c r="J177" s="4"/>
      <c r="K177" s="5">
        <f t="shared" si="23"/>
        <v>415.98606892777832</v>
      </c>
      <c r="L177" s="5">
        <f t="shared" si="24"/>
        <v>74.722859999999997</v>
      </c>
      <c r="M177" s="5">
        <f t="shared" si="25"/>
        <v>341.26320892777835</v>
      </c>
      <c r="N177" s="4"/>
    </row>
    <row r="178" spans="1:14" ht="15.75" x14ac:dyDescent="0.25">
      <c r="A178" s="9" t="str">
        <f t="shared" si="26"/>
        <v>-</v>
      </c>
      <c r="B178" s="8">
        <v>350</v>
      </c>
      <c r="C178" s="5" t="str">
        <f t="shared" si="20"/>
        <v/>
      </c>
      <c r="D178" s="5" t="str">
        <f t="shared" si="20"/>
        <v/>
      </c>
      <c r="E178" s="5" t="str">
        <f t="shared" si="20"/>
        <v/>
      </c>
      <c r="F178" s="5">
        <f t="shared" si="20"/>
        <v>0.12503658474276103</v>
      </c>
      <c r="G178" s="5" t="str">
        <f t="shared" si="20"/>
        <v/>
      </c>
      <c r="H178" s="7">
        <f t="shared" si="21"/>
        <v>0.12503658474276103</v>
      </c>
      <c r="I178" s="6">
        <f t="shared" si="22"/>
        <v>43.762804659966356</v>
      </c>
      <c r="J178" s="4"/>
      <c r="K178" s="5">
        <f t="shared" si="23"/>
        <v>417.49715645607904</v>
      </c>
      <c r="L178" s="5">
        <f t="shared" si="24"/>
        <v>75.805800000000005</v>
      </c>
      <c r="M178" s="5">
        <f t="shared" si="25"/>
        <v>341.69135645607901</v>
      </c>
      <c r="N178" s="4"/>
    </row>
    <row r="179" spans="1:14" ht="15.75" x14ac:dyDescent="0.25">
      <c r="A179" s="9" t="str">
        <f t="shared" si="26"/>
        <v>-</v>
      </c>
      <c r="B179" s="8">
        <v>355</v>
      </c>
      <c r="C179" s="5" t="str">
        <f t="shared" si="20"/>
        <v/>
      </c>
      <c r="D179" s="5" t="str">
        <f t="shared" si="20"/>
        <v/>
      </c>
      <c r="E179" s="5" t="str">
        <f t="shared" si="20"/>
        <v/>
      </c>
      <c r="F179" s="5">
        <f t="shared" si="20"/>
        <v>0.12371694633508025</v>
      </c>
      <c r="G179" s="5" t="str">
        <f t="shared" si="20"/>
        <v/>
      </c>
      <c r="H179" s="7">
        <f t="shared" si="21"/>
        <v>0.12371694633508025</v>
      </c>
      <c r="I179" s="6">
        <f t="shared" si="22"/>
        <v>43.919515948953489</v>
      </c>
      <c r="J179" s="4"/>
      <c r="K179" s="5">
        <f t="shared" si="23"/>
        <v>418.99218215301624</v>
      </c>
      <c r="L179" s="5">
        <f t="shared" si="24"/>
        <v>76.888739999999984</v>
      </c>
      <c r="M179" s="5">
        <f t="shared" si="25"/>
        <v>342.10344215301626</v>
      </c>
      <c r="N179" s="4"/>
    </row>
    <row r="180" spans="1:14" ht="15.75" x14ac:dyDescent="0.25">
      <c r="A180" s="9" t="str">
        <f t="shared" si="26"/>
        <v>-</v>
      </c>
      <c r="B180" s="8">
        <v>360</v>
      </c>
      <c r="C180" s="5" t="str">
        <f t="shared" si="20"/>
        <v/>
      </c>
      <c r="D180" s="5" t="str">
        <f t="shared" si="20"/>
        <v/>
      </c>
      <c r="E180" s="5" t="str">
        <f t="shared" si="20"/>
        <v/>
      </c>
      <c r="F180" s="5">
        <f t="shared" si="20"/>
        <v>0.12242940234296429</v>
      </c>
      <c r="G180" s="5">
        <f t="shared" si="20"/>
        <v>0.12878319161307303</v>
      </c>
      <c r="H180" s="7">
        <f t="shared" si="21"/>
        <v>0.12560629697801867</v>
      </c>
      <c r="I180" s="6">
        <f t="shared" si="22"/>
        <v>45.218266912086719</v>
      </c>
      <c r="J180" s="4"/>
      <c r="K180" s="5">
        <f t="shared" si="23"/>
        <v>431.38226634130734</v>
      </c>
      <c r="L180" s="5">
        <f t="shared" si="24"/>
        <v>77.971679999999992</v>
      </c>
      <c r="M180" s="5">
        <f t="shared" si="25"/>
        <v>353.41058634130735</v>
      </c>
      <c r="N180" s="4"/>
    </row>
    <row r="181" spans="1:14" ht="15.75" x14ac:dyDescent="0.25">
      <c r="A181" s="9" t="str">
        <f t="shared" si="26"/>
        <v>-</v>
      </c>
      <c r="B181" s="8">
        <v>365</v>
      </c>
      <c r="C181" s="5" t="str">
        <f t="shared" si="20"/>
        <v/>
      </c>
      <c r="D181" s="5" t="str">
        <f t="shared" si="20"/>
        <v/>
      </c>
      <c r="E181" s="5" t="str">
        <f t="shared" si="20"/>
        <v/>
      </c>
      <c r="F181" s="5" t="str">
        <f t="shared" si="20"/>
        <v/>
      </c>
      <c r="G181" s="5">
        <f t="shared" si="20"/>
        <v>0.12739276612758046</v>
      </c>
      <c r="H181" s="7">
        <f t="shared" si="21"/>
        <v>0.12739276612758046</v>
      </c>
      <c r="I181" s="6">
        <f t="shared" si="22"/>
        <v>46.498359636566867</v>
      </c>
      <c r="J181" s="4"/>
      <c r="K181" s="5">
        <f t="shared" si="23"/>
        <v>443.59435093284793</v>
      </c>
      <c r="L181" s="5">
        <f t="shared" si="24"/>
        <v>79.05462</v>
      </c>
      <c r="M181" s="5">
        <f t="shared" si="25"/>
        <v>364.53973093284793</v>
      </c>
      <c r="N181" s="4"/>
    </row>
    <row r="182" spans="1:14" ht="15.75" x14ac:dyDescent="0.25">
      <c r="A182" s="9" t="str">
        <f t="shared" si="26"/>
        <v>-</v>
      </c>
      <c r="B182" s="8">
        <v>370</v>
      </c>
      <c r="C182" s="5" t="str">
        <f t="shared" si="20"/>
        <v/>
      </c>
      <c r="D182" s="5" t="str">
        <f t="shared" si="20"/>
        <v/>
      </c>
      <c r="E182" s="5" t="str">
        <f t="shared" si="20"/>
        <v/>
      </c>
      <c r="F182" s="5" t="str">
        <f t="shared" si="20"/>
        <v/>
      </c>
      <c r="G182" s="5">
        <f t="shared" si="20"/>
        <v>0.12603596624015467</v>
      </c>
      <c r="H182" s="7">
        <f t="shared" si="21"/>
        <v>0.12603596624015467</v>
      </c>
      <c r="I182" s="6">
        <f t="shared" si="22"/>
        <v>46.633307508857229</v>
      </c>
      <c r="J182" s="4"/>
      <c r="K182" s="5">
        <f t="shared" si="23"/>
        <v>444.88175363449801</v>
      </c>
      <c r="L182" s="5">
        <f t="shared" si="24"/>
        <v>80.137559999999993</v>
      </c>
      <c r="M182" s="5">
        <f t="shared" si="25"/>
        <v>364.744193634498</v>
      </c>
      <c r="N182" s="4"/>
    </row>
    <row r="183" spans="1:14" ht="15.75" x14ac:dyDescent="0.25">
      <c r="A183" s="9" t="str">
        <f t="shared" si="26"/>
        <v>-</v>
      </c>
      <c r="B183" s="8">
        <v>375</v>
      </c>
      <c r="C183" s="5" t="str">
        <f t="shared" si="20"/>
        <v/>
      </c>
      <c r="D183" s="5" t="str">
        <f t="shared" si="20"/>
        <v/>
      </c>
      <c r="E183" s="5" t="str">
        <f t="shared" si="20"/>
        <v/>
      </c>
      <c r="F183" s="5" t="str">
        <f t="shared" si="20"/>
        <v/>
      </c>
      <c r="G183" s="5">
        <f t="shared" si="20"/>
        <v>0.12471154063143711</v>
      </c>
      <c r="H183" s="7">
        <f t="shared" si="21"/>
        <v>0.12471154063143711</v>
      </c>
      <c r="I183" s="6">
        <f t="shared" si="22"/>
        <v>46.766827736788912</v>
      </c>
      <c r="J183" s="4"/>
      <c r="K183" s="5">
        <f t="shared" si="23"/>
        <v>446.15553660896626</v>
      </c>
      <c r="L183" s="5">
        <f t="shared" si="24"/>
        <v>81.220500000000001</v>
      </c>
      <c r="M183" s="5">
        <f t="shared" si="25"/>
        <v>364.93503660896624</v>
      </c>
      <c r="N183" s="4"/>
    </row>
    <row r="184" spans="1:14" ht="15.75" x14ac:dyDescent="0.25">
      <c r="A184" s="9" t="str">
        <f t="shared" si="26"/>
        <v>-</v>
      </c>
      <c r="B184" s="8">
        <v>380</v>
      </c>
      <c r="C184" s="5" t="str">
        <f t="shared" si="20"/>
        <v/>
      </c>
      <c r="D184" s="5" t="str">
        <f t="shared" si="20"/>
        <v/>
      </c>
      <c r="E184" s="5" t="str">
        <f t="shared" si="20"/>
        <v/>
      </c>
      <c r="F184" s="5" t="str">
        <f t="shared" si="20"/>
        <v/>
      </c>
      <c r="G184" s="5">
        <f t="shared" si="20"/>
        <v>0.12341830042243838</v>
      </c>
      <c r="H184" s="7">
        <f t="shared" si="21"/>
        <v>0.12341830042243838</v>
      </c>
      <c r="I184" s="6">
        <f t="shared" si="22"/>
        <v>46.898954160526586</v>
      </c>
      <c r="J184" s="4"/>
      <c r="K184" s="5">
        <f t="shared" si="23"/>
        <v>447.41602269142368</v>
      </c>
      <c r="L184" s="5">
        <f t="shared" si="24"/>
        <v>82.303440000000009</v>
      </c>
      <c r="M184" s="5">
        <f t="shared" si="25"/>
        <v>365.11258269142365</v>
      </c>
      <c r="N184" s="4"/>
    </row>
    <row r="185" spans="1:14" ht="15.75" x14ac:dyDescent="0.25">
      <c r="A185" s="9" t="str">
        <f t="shared" si="26"/>
        <v>-</v>
      </c>
      <c r="B185" s="8">
        <v>385</v>
      </c>
      <c r="C185" s="5" t="str">
        <f t="shared" si="20"/>
        <v/>
      </c>
      <c r="D185" s="5" t="str">
        <f t="shared" si="20"/>
        <v/>
      </c>
      <c r="E185" s="5" t="str">
        <f t="shared" si="20"/>
        <v/>
      </c>
      <c r="F185" s="5" t="str">
        <f t="shared" si="20"/>
        <v/>
      </c>
      <c r="G185" s="5">
        <f t="shared" si="20"/>
        <v>0.12215511528724673</v>
      </c>
      <c r="H185" s="7">
        <f t="shared" si="21"/>
        <v>0.12215511528724673</v>
      </c>
      <c r="I185" s="6">
        <f t="shared" si="22"/>
        <v>47.029719385589992</v>
      </c>
      <c r="J185" s="4"/>
      <c r="K185" s="5">
        <f t="shared" si="23"/>
        <v>448.6635229385285</v>
      </c>
      <c r="L185" s="5">
        <f t="shared" si="24"/>
        <v>83.386380000000003</v>
      </c>
      <c r="M185" s="5">
        <f t="shared" si="25"/>
        <v>365.27714293852853</v>
      </c>
      <c r="N185" s="4"/>
    </row>
    <row r="186" spans="1:14" ht="15.75" x14ac:dyDescent="0.25">
      <c r="A186" s="9" t="str">
        <f t="shared" si="26"/>
        <v>-</v>
      </c>
      <c r="B186" s="8">
        <v>390</v>
      </c>
      <c r="C186" s="5" t="str">
        <f t="shared" si="20"/>
        <v/>
      </c>
      <c r="D186" s="5" t="str">
        <f t="shared" si="20"/>
        <v/>
      </c>
      <c r="E186" s="5" t="str">
        <f t="shared" si="20"/>
        <v/>
      </c>
      <c r="F186" s="5" t="str">
        <f t="shared" si="20"/>
        <v/>
      </c>
      <c r="G186" s="5">
        <f t="shared" si="20"/>
        <v>0.12092090985454444</v>
      </c>
      <c r="H186" s="7">
        <f t="shared" si="21"/>
        <v>0.12092090985454444</v>
      </c>
      <c r="I186" s="6">
        <f t="shared" si="22"/>
        <v>47.159154843272333</v>
      </c>
      <c r="J186" s="4"/>
      <c r="K186" s="5">
        <f t="shared" si="23"/>
        <v>449.89833720481801</v>
      </c>
      <c r="L186" s="5">
        <f t="shared" si="24"/>
        <v>84.469319999999996</v>
      </c>
      <c r="M186" s="5">
        <f t="shared" si="25"/>
        <v>365.42901720481802</v>
      </c>
      <c r="N186" s="4"/>
    </row>
    <row r="187" spans="1:14" ht="15.75" x14ac:dyDescent="0.25">
      <c r="A187" s="9" t="str">
        <f t="shared" si="26"/>
        <v>-</v>
      </c>
      <c r="B187" s="8">
        <v>395</v>
      </c>
      <c r="C187" s="5" t="str">
        <f t="shared" si="20"/>
        <v/>
      </c>
      <c r="D187" s="5" t="str">
        <f t="shared" si="20"/>
        <v/>
      </c>
      <c r="E187" s="5" t="str">
        <f t="shared" si="20"/>
        <v/>
      </c>
      <c r="F187" s="5" t="str">
        <f t="shared" si="20"/>
        <v/>
      </c>
      <c r="G187" s="5">
        <f t="shared" si="20"/>
        <v>0.11971466037308594</v>
      </c>
      <c r="H187" s="7">
        <f t="shared" si="21"/>
        <v>0.11971466037308594</v>
      </c>
      <c r="I187" s="6">
        <f t="shared" si="22"/>
        <v>47.287290847368944</v>
      </c>
      <c r="J187" s="4"/>
      <c r="K187" s="5">
        <f t="shared" si="23"/>
        <v>451.12075468389969</v>
      </c>
      <c r="L187" s="5">
        <f t="shared" si="24"/>
        <v>85.55225999999999</v>
      </c>
      <c r="M187" s="5">
        <f t="shared" si="25"/>
        <v>365.5684946838997</v>
      </c>
      <c r="N187" s="4"/>
    </row>
    <row r="188" spans="1:14" ht="15.75" x14ac:dyDescent="0.25">
      <c r="A188" s="9" t="str">
        <f t="shared" si="26"/>
        <v>-</v>
      </c>
      <c r="B188" s="8">
        <v>400</v>
      </c>
      <c r="C188" s="5" t="str">
        <f t="shared" ref="C188:G203" si="27">IF(AND($B188&gt;=C$103,$B188&lt;=C$104),(C$105/60)*$B188^(-C$106),"")</f>
        <v/>
      </c>
      <c r="D188" s="5" t="str">
        <f t="shared" si="27"/>
        <v/>
      </c>
      <c r="E188" s="5" t="str">
        <f t="shared" si="27"/>
        <v/>
      </c>
      <c r="F188" s="5" t="str">
        <f t="shared" si="27"/>
        <v/>
      </c>
      <c r="G188" s="5">
        <f t="shared" si="27"/>
        <v>0.1185353916187129</v>
      </c>
      <c r="H188" s="7">
        <f t="shared" si="21"/>
        <v>0.1185353916187129</v>
      </c>
      <c r="I188" s="6">
        <f t="shared" si="22"/>
        <v>47.414156647485164</v>
      </c>
      <c r="J188" s="4"/>
      <c r="K188" s="5">
        <f t="shared" si="23"/>
        <v>452.33105441700849</v>
      </c>
      <c r="L188" s="5">
        <f t="shared" si="24"/>
        <v>86.635199999999998</v>
      </c>
      <c r="M188" s="5">
        <f t="shared" si="25"/>
        <v>365.69585441700849</v>
      </c>
      <c r="N188" s="4"/>
    </row>
    <row r="189" spans="1:14" ht="15.75" x14ac:dyDescent="0.25">
      <c r="A189" s="9" t="str">
        <f t="shared" si="26"/>
        <v>-</v>
      </c>
      <c r="B189" s="8">
        <v>405</v>
      </c>
      <c r="C189" s="5" t="str">
        <f t="shared" si="27"/>
        <v/>
      </c>
      <c r="D189" s="5" t="str">
        <f t="shared" si="27"/>
        <v/>
      </c>
      <c r="E189" s="5" t="str">
        <f t="shared" si="27"/>
        <v/>
      </c>
      <c r="F189" s="5" t="str">
        <f t="shared" si="27"/>
        <v/>
      </c>
      <c r="G189" s="5">
        <f t="shared" si="27"/>
        <v>0.11738217402264103</v>
      </c>
      <c r="H189" s="7">
        <f t="shared" si="21"/>
        <v>0.11738217402264103</v>
      </c>
      <c r="I189" s="6">
        <f t="shared" si="22"/>
        <v>47.539780479169622</v>
      </c>
      <c r="J189" s="4"/>
      <c r="K189" s="5">
        <f t="shared" si="23"/>
        <v>453.5295057712782</v>
      </c>
      <c r="L189" s="5">
        <f t="shared" si="24"/>
        <v>87.718140000000005</v>
      </c>
      <c r="M189" s="5">
        <f t="shared" si="25"/>
        <v>365.81136577127819</v>
      </c>
      <c r="N189" s="4"/>
    </row>
    <row r="190" spans="1:14" ht="15.75" x14ac:dyDescent="0.25">
      <c r="A190" s="9" t="str">
        <f t="shared" si="26"/>
        <v>-</v>
      </c>
      <c r="B190" s="8">
        <v>410</v>
      </c>
      <c r="C190" s="5" t="str">
        <f t="shared" si="27"/>
        <v/>
      </c>
      <c r="D190" s="5" t="str">
        <f t="shared" si="27"/>
        <v/>
      </c>
      <c r="E190" s="5" t="str">
        <f t="shared" si="27"/>
        <v/>
      </c>
      <c r="F190" s="5" t="str">
        <f t="shared" si="27"/>
        <v/>
      </c>
      <c r="G190" s="5">
        <f t="shared" si="27"/>
        <v>0.11625412100268009</v>
      </c>
      <c r="H190" s="7">
        <f t="shared" si="21"/>
        <v>0.11625412100268009</v>
      </c>
      <c r="I190" s="6">
        <f t="shared" si="22"/>
        <v>47.664189611098841</v>
      </c>
      <c r="J190" s="4"/>
      <c r="K190" s="5">
        <f t="shared" si="23"/>
        <v>454.71636888988292</v>
      </c>
      <c r="L190" s="5">
        <f t="shared" si="24"/>
        <v>88.801079999999999</v>
      </c>
      <c r="M190" s="5">
        <f t="shared" si="25"/>
        <v>365.9152888898829</v>
      </c>
      <c r="N190" s="4"/>
    </row>
    <row r="191" spans="1:14" ht="15.75" x14ac:dyDescent="0.25">
      <c r="A191" s="9" t="str">
        <f t="shared" si="26"/>
        <v>-</v>
      </c>
      <c r="B191" s="8">
        <v>415</v>
      </c>
      <c r="C191" s="5" t="str">
        <f t="shared" si="27"/>
        <v/>
      </c>
      <c r="D191" s="5" t="str">
        <f t="shared" si="27"/>
        <v/>
      </c>
      <c r="E191" s="5" t="str">
        <f t="shared" si="27"/>
        <v/>
      </c>
      <c r="F191" s="5" t="str">
        <f t="shared" si="27"/>
        <v/>
      </c>
      <c r="G191" s="5">
        <f t="shared" si="27"/>
        <v>0.115150386480772</v>
      </c>
      <c r="H191" s="7">
        <f t="shared" si="21"/>
        <v>0.115150386480772</v>
      </c>
      <c r="I191" s="6">
        <f t="shared" si="22"/>
        <v>47.787410389520382</v>
      </c>
      <c r="J191" s="4"/>
      <c r="K191" s="5">
        <f t="shared" si="23"/>
        <v>455.89189511602444</v>
      </c>
      <c r="L191" s="5">
        <f t="shared" si="24"/>
        <v>89.884020000000007</v>
      </c>
      <c r="M191" s="5">
        <f t="shared" si="25"/>
        <v>366.00787511602442</v>
      </c>
      <c r="N191" s="4"/>
    </row>
    <row r="192" spans="1:14" ht="15.75" x14ac:dyDescent="0.25">
      <c r="A192" s="9" t="str">
        <f t="shared" si="26"/>
        <v>-</v>
      </c>
      <c r="B192" s="8">
        <v>420</v>
      </c>
      <c r="C192" s="5" t="str">
        <f t="shared" si="27"/>
        <v/>
      </c>
      <c r="D192" s="5" t="str">
        <f t="shared" si="27"/>
        <v/>
      </c>
      <c r="E192" s="5" t="str">
        <f t="shared" si="27"/>
        <v/>
      </c>
      <c r="F192" s="5" t="str">
        <f t="shared" si="27"/>
        <v/>
      </c>
      <c r="G192" s="5">
        <f t="shared" si="27"/>
        <v>0.11407016257177188</v>
      </c>
      <c r="H192" s="7">
        <f t="shared" si="21"/>
        <v>0.11407016257177188</v>
      </c>
      <c r="I192" s="6">
        <f t="shared" si="22"/>
        <v>47.909468280144189</v>
      </c>
      <c r="J192" s="4"/>
      <c r="K192" s="5">
        <f t="shared" si="23"/>
        <v>457.05632739257555</v>
      </c>
      <c r="L192" s="5">
        <f t="shared" si="24"/>
        <v>90.966959999999986</v>
      </c>
      <c r="M192" s="5">
        <f t="shared" si="25"/>
        <v>366.08936739257558</v>
      </c>
      <c r="N192" s="4"/>
    </row>
    <row r="193" spans="1:14" ht="15.75" x14ac:dyDescent="0.25">
      <c r="A193" s="9" t="str">
        <f t="shared" si="26"/>
        <v>-</v>
      </c>
      <c r="B193" s="8">
        <v>425</v>
      </c>
      <c r="C193" s="5" t="str">
        <f t="shared" si="27"/>
        <v/>
      </c>
      <c r="D193" s="5" t="str">
        <f t="shared" si="27"/>
        <v/>
      </c>
      <c r="E193" s="5" t="str">
        <f t="shared" si="27"/>
        <v/>
      </c>
      <c r="F193" s="5" t="str">
        <f t="shared" si="27"/>
        <v/>
      </c>
      <c r="G193" s="5">
        <f t="shared" si="27"/>
        <v>0.11301267742978356</v>
      </c>
      <c r="H193" s="7">
        <f t="shared" si="21"/>
        <v>0.11301267742978356</v>
      </c>
      <c r="I193" s="6">
        <f t="shared" si="22"/>
        <v>48.03038790765801</v>
      </c>
      <c r="J193" s="4"/>
      <c r="K193" s="5">
        <f t="shared" si="23"/>
        <v>458.20990063905737</v>
      </c>
      <c r="L193" s="5">
        <f t="shared" si="24"/>
        <v>92.049899999999994</v>
      </c>
      <c r="M193" s="5">
        <f t="shared" si="25"/>
        <v>366.16000063905739</v>
      </c>
      <c r="N193" s="4"/>
    </row>
    <row r="194" spans="1:14" ht="15.75" x14ac:dyDescent="0.25">
      <c r="A194" s="9" t="str">
        <f t="shared" si="26"/>
        <v>-</v>
      </c>
      <c r="B194" s="8">
        <v>430</v>
      </c>
      <c r="C194" s="5" t="str">
        <f t="shared" si="27"/>
        <v/>
      </c>
      <c r="D194" s="5" t="str">
        <f t="shared" si="27"/>
        <v/>
      </c>
      <c r="E194" s="5" t="str">
        <f t="shared" si="27"/>
        <v/>
      </c>
      <c r="F194" s="5" t="str">
        <f t="shared" si="27"/>
        <v/>
      </c>
      <c r="G194" s="5">
        <f t="shared" si="27"/>
        <v>0.11197719323959811</v>
      </c>
      <c r="H194" s="7">
        <f t="shared" si="21"/>
        <v>0.11197719323959811</v>
      </c>
      <c r="I194" s="6">
        <f t="shared" si="22"/>
        <v>48.150193093027184</v>
      </c>
      <c r="J194" s="4"/>
      <c r="K194" s="5">
        <f t="shared" si="23"/>
        <v>459.35284210747932</v>
      </c>
      <c r="L194" s="5">
        <f t="shared" si="24"/>
        <v>93.132840000000002</v>
      </c>
      <c r="M194" s="5">
        <f t="shared" si="25"/>
        <v>366.22000210747933</v>
      </c>
      <c r="N194" s="4"/>
    </row>
    <row r="195" spans="1:14" ht="15.75" x14ac:dyDescent="0.25">
      <c r="A195" s="9" t="str">
        <f t="shared" si="26"/>
        <v>-</v>
      </c>
      <c r="B195" s="8">
        <v>435</v>
      </c>
      <c r="C195" s="5" t="str">
        <f t="shared" si="27"/>
        <v/>
      </c>
      <c r="D195" s="5" t="str">
        <f t="shared" si="27"/>
        <v/>
      </c>
      <c r="E195" s="5" t="str">
        <f t="shared" si="27"/>
        <v/>
      </c>
      <c r="F195" s="5" t="str">
        <f t="shared" si="27"/>
        <v/>
      </c>
      <c r="G195" s="5">
        <f t="shared" si="27"/>
        <v>0.11096300434190251</v>
      </c>
      <c r="H195" s="7">
        <f t="shared" si="21"/>
        <v>0.11096300434190251</v>
      </c>
      <c r="I195" s="6">
        <f t="shared" si="22"/>
        <v>48.268906888727592</v>
      </c>
      <c r="J195" s="4"/>
      <c r="K195" s="5">
        <f t="shared" si="23"/>
        <v>460.48537171846124</v>
      </c>
      <c r="L195" s="5">
        <f t="shared" si="24"/>
        <v>94.215779999999995</v>
      </c>
      <c r="M195" s="5">
        <f t="shared" si="25"/>
        <v>366.26959171846124</v>
      </c>
      <c r="N195" s="4"/>
    </row>
    <row r="196" spans="1:14" ht="15.75" x14ac:dyDescent="0.25">
      <c r="A196" s="9" t="str">
        <f t="shared" si="26"/>
        <v>-</v>
      </c>
      <c r="B196" s="8">
        <v>440</v>
      </c>
      <c r="C196" s="5" t="str">
        <f t="shared" si="27"/>
        <v/>
      </c>
      <c r="D196" s="5" t="str">
        <f t="shared" si="27"/>
        <v/>
      </c>
      <c r="E196" s="5" t="str">
        <f t="shared" si="27"/>
        <v/>
      </c>
      <c r="F196" s="5" t="str">
        <f t="shared" si="27"/>
        <v/>
      </c>
      <c r="G196" s="5">
        <f t="shared" si="27"/>
        <v>0.10996943548192857</v>
      </c>
      <c r="H196" s="7">
        <f t="shared" si="21"/>
        <v>0.10996943548192857</v>
      </c>
      <c r="I196" s="6">
        <f t="shared" si="22"/>
        <v>48.386551612048571</v>
      </c>
      <c r="J196" s="4"/>
      <c r="K196" s="5">
        <f t="shared" si="23"/>
        <v>461.60770237894337</v>
      </c>
      <c r="L196" s="5">
        <f t="shared" si="24"/>
        <v>95.298720000000003</v>
      </c>
      <c r="M196" s="5">
        <f t="shared" si="25"/>
        <v>366.30898237894337</v>
      </c>
      <c r="N196" s="4"/>
    </row>
    <row r="197" spans="1:14" ht="15.75" x14ac:dyDescent="0.25">
      <c r="A197" s="9" t="str">
        <f t="shared" si="26"/>
        <v>-</v>
      </c>
      <c r="B197" s="8">
        <v>445</v>
      </c>
      <c r="C197" s="5" t="str">
        <f t="shared" si="27"/>
        <v/>
      </c>
      <c r="D197" s="5" t="str">
        <f t="shared" si="27"/>
        <v/>
      </c>
      <c r="E197" s="5" t="str">
        <f t="shared" si="27"/>
        <v/>
      </c>
      <c r="F197" s="5" t="str">
        <f t="shared" si="27"/>
        <v/>
      </c>
      <c r="G197" s="5">
        <f t="shared" si="27"/>
        <v>0.10899584017211744</v>
      </c>
      <c r="H197" s="7">
        <f t="shared" si="21"/>
        <v>0.10899584017211744</v>
      </c>
      <c r="I197" s="6">
        <f t="shared" si="22"/>
        <v>48.503148876592263</v>
      </c>
      <c r="J197" s="4"/>
      <c r="K197" s="5">
        <f t="shared" si="23"/>
        <v>462.72004028269021</v>
      </c>
      <c r="L197" s="5">
        <f t="shared" si="24"/>
        <v>96.381659999999997</v>
      </c>
      <c r="M197" s="5">
        <f t="shared" si="25"/>
        <v>366.3383802826902</v>
      </c>
      <c r="N197" s="4"/>
    </row>
    <row r="198" spans="1:14" ht="15.75" x14ac:dyDescent="0.25">
      <c r="A198" s="9" t="str">
        <f t="shared" si="26"/>
        <v>-</v>
      </c>
      <c r="B198" s="8">
        <v>450</v>
      </c>
      <c r="C198" s="5" t="str">
        <f t="shared" si="27"/>
        <v/>
      </c>
      <c r="D198" s="5" t="str">
        <f t="shared" si="27"/>
        <v/>
      </c>
      <c r="E198" s="5" t="str">
        <f t="shared" si="27"/>
        <v/>
      </c>
      <c r="F198" s="5" t="str">
        <f t="shared" si="27"/>
        <v/>
      </c>
      <c r="G198" s="5">
        <f t="shared" si="27"/>
        <v>0.10804159916019057</v>
      </c>
      <c r="H198" s="7">
        <f t="shared" si="21"/>
        <v>0.10804159916019057</v>
      </c>
      <c r="I198" s="6">
        <f t="shared" si="22"/>
        <v>48.618719622085756</v>
      </c>
      <c r="J198" s="4"/>
      <c r="K198" s="5">
        <f t="shared" si="23"/>
        <v>463.82258519469815</v>
      </c>
      <c r="L198" s="5">
        <f t="shared" si="24"/>
        <v>97.46459999999999</v>
      </c>
      <c r="M198" s="5">
        <f t="shared" si="25"/>
        <v>366.35798519469813</v>
      </c>
      <c r="N198" s="4"/>
    </row>
    <row r="199" spans="1:14" ht="15.75" x14ac:dyDescent="0.25">
      <c r="A199" s="9" t="str">
        <f t="shared" si="26"/>
        <v>-</v>
      </c>
      <c r="B199" s="8">
        <v>455</v>
      </c>
      <c r="C199" s="5" t="str">
        <f t="shared" si="27"/>
        <v/>
      </c>
      <c r="D199" s="5" t="str">
        <f t="shared" si="27"/>
        <v/>
      </c>
      <c r="E199" s="5" t="str">
        <f t="shared" si="27"/>
        <v/>
      </c>
      <c r="F199" s="5" t="str">
        <f t="shared" si="27"/>
        <v/>
      </c>
      <c r="G199" s="5">
        <f t="shared" si="27"/>
        <v>0.10710611899475758</v>
      </c>
      <c r="H199" s="7">
        <f t="shared" si="21"/>
        <v>0.10710611899475758</v>
      </c>
      <c r="I199" s="6">
        <f t="shared" si="22"/>
        <v>48.7332841426147</v>
      </c>
      <c r="J199" s="4"/>
      <c r="K199" s="5">
        <f t="shared" si="23"/>
        <v>464.91553072054421</v>
      </c>
      <c r="L199" s="5">
        <f t="shared" si="24"/>
        <v>98.547539999999998</v>
      </c>
      <c r="M199" s="5">
        <f t="shared" si="25"/>
        <v>366.36799072054419</v>
      </c>
      <c r="N199" s="4"/>
    </row>
    <row r="200" spans="1:14" ht="15.75" x14ac:dyDescent="0.25">
      <c r="A200" s="9" t="str">
        <f t="shared" si="26"/>
        <v>MAX</v>
      </c>
      <c r="B200" s="8">
        <v>460</v>
      </c>
      <c r="C200" s="5" t="str">
        <f t="shared" si="27"/>
        <v/>
      </c>
      <c r="D200" s="5" t="str">
        <f t="shared" si="27"/>
        <v/>
      </c>
      <c r="E200" s="5" t="str">
        <f t="shared" si="27"/>
        <v/>
      </c>
      <c r="F200" s="5" t="str">
        <f t="shared" si="27"/>
        <v/>
      </c>
      <c r="G200" s="5">
        <f t="shared" si="27"/>
        <v>0.10618883068125566</v>
      </c>
      <c r="H200" s="7">
        <f t="shared" si="21"/>
        <v>0.10618883068125566</v>
      </c>
      <c r="I200" s="6">
        <f t="shared" si="22"/>
        <v>48.846862113377604</v>
      </c>
      <c r="J200" s="4"/>
      <c r="K200" s="5">
        <f t="shared" si="23"/>
        <v>465.99906456162233</v>
      </c>
      <c r="L200" s="5">
        <f t="shared" si="24"/>
        <v>99.630479999999991</v>
      </c>
      <c r="M200" s="5">
        <f t="shared" si="25"/>
        <v>366.36858456162236</v>
      </c>
      <c r="N200" s="4"/>
    </row>
    <row r="201" spans="1:14" ht="15.75" x14ac:dyDescent="0.25">
      <c r="A201" s="9" t="str">
        <f t="shared" si="26"/>
        <v>-</v>
      </c>
      <c r="B201" s="8">
        <v>465</v>
      </c>
      <c r="C201" s="5" t="str">
        <f t="shared" si="27"/>
        <v/>
      </c>
      <c r="D201" s="5" t="str">
        <f t="shared" si="27"/>
        <v/>
      </c>
      <c r="E201" s="5" t="str">
        <f t="shared" si="27"/>
        <v/>
      </c>
      <c r="F201" s="5" t="str">
        <f t="shared" si="27"/>
        <v/>
      </c>
      <c r="G201" s="5">
        <f t="shared" si="27"/>
        <v>0.10528918842162253</v>
      </c>
      <c r="H201" s="7">
        <f t="shared" si="21"/>
        <v>0.10528918842162253</v>
      </c>
      <c r="I201" s="6">
        <f t="shared" si="22"/>
        <v>48.959472616054477</v>
      </c>
      <c r="J201" s="4"/>
      <c r="K201" s="5">
        <f t="shared" si="23"/>
        <v>467.0733687571597</v>
      </c>
      <c r="L201" s="5">
        <f t="shared" si="24"/>
        <v>100.71342</v>
      </c>
      <c r="M201" s="5">
        <f t="shared" si="25"/>
        <v>366.35994875715971</v>
      </c>
      <c r="N201" s="4"/>
    </row>
    <row r="202" spans="1:14" ht="15.75" x14ac:dyDescent="0.25">
      <c r="A202" s="9" t="str">
        <f t="shared" si="26"/>
        <v>-</v>
      </c>
      <c r="B202" s="8">
        <v>470</v>
      </c>
      <c r="C202" s="5" t="str">
        <f t="shared" si="27"/>
        <v/>
      </c>
      <c r="D202" s="5" t="str">
        <f t="shared" si="27"/>
        <v/>
      </c>
      <c r="E202" s="5" t="str">
        <f t="shared" si="27"/>
        <v/>
      </c>
      <c r="F202" s="5" t="str">
        <f t="shared" si="27"/>
        <v/>
      </c>
      <c r="G202" s="5">
        <f t="shared" si="27"/>
        <v>0.1044066684316471</v>
      </c>
      <c r="H202" s="7">
        <f t="shared" si="21"/>
        <v>0.1044066684316471</v>
      </c>
      <c r="I202" s="6">
        <f t="shared" si="22"/>
        <v>49.071134162874138</v>
      </c>
      <c r="J202" s="4"/>
      <c r="K202" s="5">
        <f t="shared" si="23"/>
        <v>468.1386199138193</v>
      </c>
      <c r="L202" s="5">
        <f t="shared" si="24"/>
        <v>101.79636000000001</v>
      </c>
      <c r="M202" s="5">
        <f t="shared" si="25"/>
        <v>366.3422599138193</v>
      </c>
      <c r="N202" s="4"/>
    </row>
    <row r="203" spans="1:14" ht="15.75" x14ac:dyDescent="0.25">
      <c r="A203" s="9" t="str">
        <f t="shared" si="26"/>
        <v>-</v>
      </c>
      <c r="B203" s="8">
        <v>475</v>
      </c>
      <c r="C203" s="5" t="str">
        <f t="shared" si="27"/>
        <v/>
      </c>
      <c r="D203" s="5" t="str">
        <f t="shared" si="27"/>
        <v/>
      </c>
      <c r="E203" s="5" t="str">
        <f t="shared" si="27"/>
        <v/>
      </c>
      <c r="F203" s="5" t="str">
        <f t="shared" si="27"/>
        <v/>
      </c>
      <c r="G203" s="5">
        <f t="shared" si="27"/>
        <v>0.10354076783044625</v>
      </c>
      <c r="H203" s="7">
        <f t="shared" si="21"/>
        <v>0.10354076783044625</v>
      </c>
      <c r="I203" s="6">
        <f t="shared" si="22"/>
        <v>49.18186471946197</v>
      </c>
      <c r="J203" s="4"/>
      <c r="K203" s="5">
        <f t="shared" si="23"/>
        <v>469.19498942366721</v>
      </c>
      <c r="L203" s="5">
        <f t="shared" si="24"/>
        <v>102.8793</v>
      </c>
      <c r="M203" s="5">
        <f t="shared" si="25"/>
        <v>366.31568942366721</v>
      </c>
      <c r="N203" s="4"/>
    </row>
    <row r="204" spans="1:14" ht="15.75" x14ac:dyDescent="0.25">
      <c r="A204" s="9" t="str">
        <f t="shared" si="26"/>
        <v>-</v>
      </c>
      <c r="B204" s="8">
        <v>480</v>
      </c>
      <c r="C204" s="5" t="str">
        <f t="shared" ref="C204:G219" si="28">IF(AND($B204&gt;=C$103,$B204&lt;=C$104),(C$105/60)*$B204^(-C$106),"")</f>
        <v/>
      </c>
      <c r="D204" s="5" t="str">
        <f t="shared" si="28"/>
        <v/>
      </c>
      <c r="E204" s="5" t="str">
        <f t="shared" si="28"/>
        <v/>
      </c>
      <c r="F204" s="5" t="str">
        <f t="shared" si="28"/>
        <v/>
      </c>
      <c r="G204" s="5">
        <f t="shared" si="28"/>
        <v>0.10269100359695878</v>
      </c>
      <c r="H204" s="7">
        <f t="shared" si="21"/>
        <v>0.10269100359695878</v>
      </c>
      <c r="I204" s="6">
        <f t="shared" si="22"/>
        <v>49.291681726540212</v>
      </c>
      <c r="J204" s="4"/>
      <c r="K204" s="5">
        <f t="shared" si="23"/>
        <v>470.2426436711936</v>
      </c>
      <c r="L204" s="5">
        <f t="shared" si="24"/>
        <v>103.96223999999999</v>
      </c>
      <c r="M204" s="5">
        <f t="shared" si="25"/>
        <v>366.2804036711936</v>
      </c>
      <c r="N204" s="4"/>
    </row>
    <row r="205" spans="1:14" ht="15.75" x14ac:dyDescent="0.25">
      <c r="A205" s="9" t="str">
        <f t="shared" si="26"/>
        <v>-</v>
      </c>
      <c r="B205" s="8">
        <v>485</v>
      </c>
      <c r="C205" s="5" t="str">
        <f t="shared" si="28"/>
        <v/>
      </c>
      <c r="D205" s="5" t="str">
        <f t="shared" si="28"/>
        <v/>
      </c>
      <c r="E205" s="5" t="str">
        <f t="shared" si="28"/>
        <v/>
      </c>
      <c r="F205" s="5" t="str">
        <f t="shared" si="28"/>
        <v/>
      </c>
      <c r="G205" s="5">
        <f t="shared" si="28"/>
        <v>0.1018569115887651</v>
      </c>
      <c r="H205" s="7">
        <f t="shared" si="21"/>
        <v>0.1018569115887651</v>
      </c>
      <c r="I205" s="6">
        <f t="shared" si="22"/>
        <v>49.400602120551071</v>
      </c>
      <c r="J205" s="4"/>
      <c r="K205" s="5">
        <f t="shared" si="23"/>
        <v>471.28174423005726</v>
      </c>
      <c r="L205" s="5">
        <f t="shared" si="24"/>
        <v>105.04517999999999</v>
      </c>
      <c r="M205" s="5">
        <f t="shared" si="25"/>
        <v>366.2365642300573</v>
      </c>
      <c r="N205" s="4"/>
    </row>
    <row r="206" spans="1:14" ht="15.75" x14ac:dyDescent="0.25">
      <c r="A206" s="9" t="str">
        <f t="shared" si="26"/>
        <v>-</v>
      </c>
      <c r="B206" s="8">
        <v>490</v>
      </c>
      <c r="C206" s="5" t="str">
        <f t="shared" si="28"/>
        <v/>
      </c>
      <c r="D206" s="5" t="str">
        <f t="shared" si="28"/>
        <v/>
      </c>
      <c r="E206" s="5" t="str">
        <f t="shared" si="28"/>
        <v/>
      </c>
      <c r="F206" s="5" t="str">
        <f t="shared" si="28"/>
        <v/>
      </c>
      <c r="G206" s="5">
        <f t="shared" si="28"/>
        <v>0.10103804561890982</v>
      </c>
      <c r="H206" s="7">
        <f t="shared" si="21"/>
        <v>0.10103804561890982</v>
      </c>
      <c r="I206" s="6">
        <f t="shared" si="22"/>
        <v>49.508642353265813</v>
      </c>
      <c r="J206" s="4"/>
      <c r="K206" s="5">
        <f t="shared" si="23"/>
        <v>472.31244805015581</v>
      </c>
      <c r="L206" s="5">
        <f t="shared" si="24"/>
        <v>106.12812</v>
      </c>
      <c r="M206" s="5">
        <f t="shared" si="25"/>
        <v>366.18432805015584</v>
      </c>
      <c r="N206" s="4"/>
    </row>
    <row r="207" spans="1:14" ht="15.75" x14ac:dyDescent="0.25">
      <c r="A207" s="9" t="str">
        <f t="shared" si="26"/>
        <v>-</v>
      </c>
      <c r="B207" s="8">
        <v>495</v>
      </c>
      <c r="C207" s="5" t="str">
        <f t="shared" si="28"/>
        <v/>
      </c>
      <c r="D207" s="5" t="str">
        <f t="shared" si="28"/>
        <v/>
      </c>
      <c r="E207" s="5" t="str">
        <f t="shared" si="28"/>
        <v/>
      </c>
      <c r="F207" s="5" t="str">
        <f t="shared" si="28"/>
        <v/>
      </c>
      <c r="G207" s="5">
        <f t="shared" si="28"/>
        <v>0.10023397658674707</v>
      </c>
      <c r="H207" s="7">
        <f t="shared" si="21"/>
        <v>0.10023397658674707</v>
      </c>
      <c r="I207" s="6">
        <f t="shared" si="22"/>
        <v>49.6158184104398</v>
      </c>
      <c r="J207" s="4"/>
      <c r="K207" s="5">
        <f t="shared" si="23"/>
        <v>473.3349076355957</v>
      </c>
      <c r="L207" s="5">
        <f t="shared" si="24"/>
        <v>107.21106</v>
      </c>
      <c r="M207" s="5">
        <f t="shared" si="25"/>
        <v>366.12384763559567</v>
      </c>
      <c r="N207" s="4"/>
    </row>
    <row r="208" spans="1:14" ht="15.75" x14ac:dyDescent="0.25">
      <c r="A208" s="9" t="str">
        <f t="shared" si="26"/>
        <v>-</v>
      </c>
      <c r="B208" s="8">
        <v>500</v>
      </c>
      <c r="C208" s="5" t="str">
        <f t="shared" si="28"/>
        <v/>
      </c>
      <c r="D208" s="5" t="str">
        <f t="shared" si="28"/>
        <v/>
      </c>
      <c r="E208" s="5" t="str">
        <f t="shared" si="28"/>
        <v/>
      </c>
      <c r="F208" s="5" t="str">
        <f t="shared" si="28"/>
        <v/>
      </c>
      <c r="G208" s="5">
        <f t="shared" si="28"/>
        <v>9.9444291659138817E-2</v>
      </c>
      <c r="H208" s="7">
        <f t="shared" si="21"/>
        <v>9.9444291659138817E-2</v>
      </c>
      <c r="I208" s="6">
        <f t="shared" si="22"/>
        <v>49.722145829569406</v>
      </c>
      <c r="J208" s="4"/>
      <c r="K208" s="5">
        <f t="shared" si="23"/>
        <v>474.34927121409214</v>
      </c>
      <c r="L208" s="5">
        <f t="shared" si="24"/>
        <v>108.294</v>
      </c>
      <c r="M208" s="5">
        <f t="shared" si="25"/>
        <v>366.05527121409216</v>
      </c>
      <c r="N208" s="4"/>
    </row>
    <row r="209" spans="1:14" ht="15.75" x14ac:dyDescent="0.25">
      <c r="A209" s="9" t="str">
        <f t="shared" si="26"/>
        <v>-</v>
      </c>
      <c r="B209" s="8">
        <v>505</v>
      </c>
      <c r="C209" s="5" t="str">
        <f t="shared" si="28"/>
        <v/>
      </c>
      <c r="D209" s="5" t="str">
        <f t="shared" si="28"/>
        <v/>
      </c>
      <c r="E209" s="5" t="str">
        <f t="shared" si="28"/>
        <v/>
      </c>
      <c r="F209" s="5" t="str">
        <f t="shared" si="28"/>
        <v/>
      </c>
      <c r="G209" s="5">
        <f t="shared" si="28"/>
        <v>9.8668593498616591E-2</v>
      </c>
      <c r="H209" s="7">
        <f t="shared" si="21"/>
        <v>9.8668593498616591E-2</v>
      </c>
      <c r="I209" s="6">
        <f t="shared" si="22"/>
        <v>49.827639716801379</v>
      </c>
      <c r="J209" s="4"/>
      <c r="K209" s="5">
        <f t="shared" si="23"/>
        <v>475.35568289828518</v>
      </c>
      <c r="L209" s="5">
        <f t="shared" si="24"/>
        <v>109.37694</v>
      </c>
      <c r="M209" s="5">
        <f t="shared" si="25"/>
        <v>365.97874289828519</v>
      </c>
      <c r="N209" s="4"/>
    </row>
    <row r="210" spans="1:14" ht="15.75" x14ac:dyDescent="0.25">
      <c r="A210" s="9" t="str">
        <f t="shared" si="26"/>
        <v>-</v>
      </c>
      <c r="B210" s="8">
        <v>510</v>
      </c>
      <c r="C210" s="5" t="str">
        <f t="shared" si="28"/>
        <v/>
      </c>
      <c r="D210" s="5" t="str">
        <f t="shared" si="28"/>
        <v/>
      </c>
      <c r="E210" s="5" t="str">
        <f t="shared" si="28"/>
        <v/>
      </c>
      <c r="F210" s="5" t="str">
        <f t="shared" si="28"/>
        <v/>
      </c>
      <c r="G210" s="5">
        <f t="shared" si="28"/>
        <v>9.7906499535382135E-2</v>
      </c>
      <c r="H210" s="7">
        <f t="shared" si="21"/>
        <v>9.7906499535382135E-2</v>
      </c>
      <c r="I210" s="6">
        <f t="shared" si="22"/>
        <v>49.932314763044886</v>
      </c>
      <c r="J210" s="4"/>
      <c r="K210" s="5">
        <f t="shared" si="23"/>
        <v>476.35428283944822</v>
      </c>
      <c r="L210" s="5">
        <f t="shared" si="24"/>
        <v>110.45987999999998</v>
      </c>
      <c r="M210" s="5">
        <f t="shared" si="25"/>
        <v>365.89440283944822</v>
      </c>
      <c r="N210" s="4"/>
    </row>
    <row r="211" spans="1:14" ht="15.75" x14ac:dyDescent="0.25">
      <c r="A211" s="9" t="str">
        <f t="shared" si="26"/>
        <v>-</v>
      </c>
      <c r="B211" s="8">
        <v>515</v>
      </c>
      <c r="C211" s="5" t="str">
        <f t="shared" si="28"/>
        <v/>
      </c>
      <c r="D211" s="5" t="str">
        <f t="shared" si="28"/>
        <v/>
      </c>
      <c r="E211" s="5" t="str">
        <f t="shared" si="28"/>
        <v/>
      </c>
      <c r="F211" s="5" t="str">
        <f t="shared" si="28"/>
        <v/>
      </c>
      <c r="G211" s="5">
        <f t="shared" si="28"/>
        <v>9.7157641280250909E-2</v>
      </c>
      <c r="H211" s="7">
        <f t="shared" si="21"/>
        <v>9.7157641280250909E-2</v>
      </c>
      <c r="I211" s="6">
        <f t="shared" si="22"/>
        <v>50.036185259329216</v>
      </c>
      <c r="J211" s="4"/>
      <c r="K211" s="5">
        <f t="shared" si="23"/>
        <v>477.34520737400067</v>
      </c>
      <c r="L211" s="5">
        <f t="shared" si="24"/>
        <v>111.54281999999999</v>
      </c>
      <c r="M211" s="5">
        <f t="shared" si="25"/>
        <v>365.80238737400066</v>
      </c>
      <c r="N211" s="4"/>
    </row>
    <row r="212" spans="1:14" ht="15.75" x14ac:dyDescent="0.25">
      <c r="A212" s="9" t="str">
        <f t="shared" si="26"/>
        <v>-</v>
      </c>
      <c r="B212" s="8">
        <v>520</v>
      </c>
      <c r="C212" s="5" t="str">
        <f t="shared" si="28"/>
        <v/>
      </c>
      <c r="D212" s="5" t="str">
        <f t="shared" si="28"/>
        <v/>
      </c>
      <c r="E212" s="5" t="str">
        <f t="shared" si="28"/>
        <v/>
      </c>
      <c r="F212" s="5" t="str">
        <f t="shared" si="28"/>
        <v/>
      </c>
      <c r="G212" s="5">
        <f t="shared" si="28"/>
        <v>9.6421663675867672E-2</v>
      </c>
      <c r="H212" s="7">
        <f t="shared" si="21"/>
        <v>9.6421663675867672E-2</v>
      </c>
      <c r="I212" s="6">
        <f t="shared" si="22"/>
        <v>50.139265111451188</v>
      </c>
      <c r="J212" s="4"/>
      <c r="K212" s="5">
        <f t="shared" si="23"/>
        <v>478.32858916324437</v>
      </c>
      <c r="L212" s="5">
        <f t="shared" si="24"/>
        <v>112.62576</v>
      </c>
      <c r="M212" s="5">
        <f t="shared" si="25"/>
        <v>365.70282916324436</v>
      </c>
      <c r="N212" s="4"/>
    </row>
    <row r="213" spans="1:14" ht="15.75" x14ac:dyDescent="0.25">
      <c r="A213" s="9" t="str">
        <f t="shared" si="26"/>
        <v>-</v>
      </c>
      <c r="B213" s="8">
        <v>525</v>
      </c>
      <c r="C213" s="5" t="str">
        <f t="shared" si="28"/>
        <v/>
      </c>
      <c r="D213" s="5" t="str">
        <f t="shared" si="28"/>
        <v/>
      </c>
      <c r="E213" s="5" t="str">
        <f t="shared" si="28"/>
        <v/>
      </c>
      <c r="F213" s="5" t="str">
        <f t="shared" si="28"/>
        <v/>
      </c>
      <c r="G213" s="5">
        <f t="shared" si="28"/>
        <v>9.5698224483715025E-2</v>
      </c>
      <c r="H213" s="7">
        <f t="shared" si="21"/>
        <v>9.5698224483715025E-2</v>
      </c>
      <c r="I213" s="6">
        <f t="shared" si="22"/>
        <v>50.241567853950386</v>
      </c>
      <c r="J213" s="4"/>
      <c r="K213" s="5">
        <f t="shared" si="23"/>
        <v>479.30455732668668</v>
      </c>
      <c r="L213" s="5">
        <f t="shared" si="24"/>
        <v>113.70869999999999</v>
      </c>
      <c r="M213" s="5">
        <f t="shared" si="25"/>
        <v>365.59585732668666</v>
      </c>
      <c r="N213" s="4"/>
    </row>
    <row r="214" spans="1:14" ht="15.75" x14ac:dyDescent="0.25">
      <c r="A214" s="9" t="str">
        <f t="shared" si="26"/>
        <v>-</v>
      </c>
      <c r="B214" s="8">
        <v>530</v>
      </c>
      <c r="C214" s="5" t="str">
        <f t="shared" si="28"/>
        <v/>
      </c>
      <c r="D214" s="5" t="str">
        <f t="shared" si="28"/>
        <v/>
      </c>
      <c r="E214" s="5" t="str">
        <f t="shared" si="28"/>
        <v/>
      </c>
      <c r="F214" s="5" t="str">
        <f t="shared" si="28"/>
        <v/>
      </c>
      <c r="G214" s="5">
        <f t="shared" si="28"/>
        <v>9.4986993704622394E-2</v>
      </c>
      <c r="H214" s="7">
        <f t="shared" si="21"/>
        <v>9.4986993704622394E-2</v>
      </c>
      <c r="I214" s="6">
        <f t="shared" si="22"/>
        <v>50.343106663449866</v>
      </c>
      <c r="J214" s="4"/>
      <c r="K214" s="5">
        <f t="shared" si="23"/>
        <v>480.27323756931173</v>
      </c>
      <c r="L214" s="5">
        <f t="shared" si="24"/>
        <v>114.79164</v>
      </c>
      <c r="M214" s="5">
        <f t="shared" si="25"/>
        <v>365.4815975693117</v>
      </c>
      <c r="N214" s="4"/>
    </row>
    <row r="215" spans="1:14" ht="15.75" x14ac:dyDescent="0.25">
      <c r="A215" s="9" t="str">
        <f t="shared" si="26"/>
        <v>-</v>
      </c>
      <c r="B215" s="8">
        <v>535</v>
      </c>
      <c r="C215" s="5" t="str">
        <f t="shared" si="28"/>
        <v/>
      </c>
      <c r="D215" s="5" t="str">
        <f t="shared" si="28"/>
        <v/>
      </c>
      <c r="E215" s="5" t="str">
        <f t="shared" si="28"/>
        <v/>
      </c>
      <c r="F215" s="5" t="str">
        <f t="shared" si="28"/>
        <v/>
      </c>
      <c r="G215" s="5">
        <f t="shared" si="28"/>
        <v>9.4287653030647497E-2</v>
      </c>
      <c r="H215" s="7">
        <f t="shared" si="21"/>
        <v>9.4287653030647497E-2</v>
      </c>
      <c r="I215" s="6">
        <f t="shared" si="22"/>
        <v>50.443894371396411</v>
      </c>
      <c r="J215" s="4"/>
      <c r="K215" s="5">
        <f t="shared" si="23"/>
        <v>481.23475230312181</v>
      </c>
      <c r="L215" s="5">
        <f t="shared" si="24"/>
        <v>115.87458000000001</v>
      </c>
      <c r="M215" s="5">
        <f t="shared" si="25"/>
        <v>365.36017230312177</v>
      </c>
      <c r="N215" s="4"/>
    </row>
    <row r="216" spans="1:14" ht="15.75" x14ac:dyDescent="0.25">
      <c r="A216" s="9" t="str">
        <f t="shared" si="26"/>
        <v>-</v>
      </c>
      <c r="B216" s="8">
        <v>540</v>
      </c>
      <c r="C216" s="5" t="str">
        <f t="shared" si="28"/>
        <v/>
      </c>
      <c r="D216" s="5" t="str">
        <f t="shared" si="28"/>
        <v/>
      </c>
      <c r="E216" s="5" t="str">
        <f t="shared" si="28"/>
        <v/>
      </c>
      <c r="F216" s="5" t="str">
        <f t="shared" si="28"/>
        <v/>
      </c>
      <c r="G216" s="5">
        <f t="shared" si="28"/>
        <v>9.3599895326357388E-2</v>
      </c>
      <c r="H216" s="7">
        <f t="shared" si="21"/>
        <v>9.3599895326357388E-2</v>
      </c>
      <c r="I216" s="6">
        <f t="shared" si="22"/>
        <v>50.54394347623299</v>
      </c>
      <c r="J216" s="4"/>
      <c r="K216" s="5">
        <f t="shared" si="23"/>
        <v>482.18922076326271</v>
      </c>
      <c r="L216" s="5">
        <f t="shared" si="24"/>
        <v>116.95751999999999</v>
      </c>
      <c r="M216" s="5">
        <f t="shared" si="25"/>
        <v>365.23170076326272</v>
      </c>
      <c r="N216" s="4"/>
    </row>
    <row r="217" spans="1:14" ht="15.75" x14ac:dyDescent="0.25">
      <c r="A217" s="9" t="str">
        <f t="shared" si="26"/>
        <v>-</v>
      </c>
      <c r="B217" s="8">
        <v>545</v>
      </c>
      <c r="C217" s="5" t="str">
        <f t="shared" si="28"/>
        <v/>
      </c>
      <c r="D217" s="5" t="str">
        <f t="shared" si="28"/>
        <v/>
      </c>
      <c r="E217" s="5" t="str">
        <f t="shared" si="28"/>
        <v/>
      </c>
      <c r="F217" s="5" t="str">
        <f t="shared" si="28"/>
        <v/>
      </c>
      <c r="G217" s="5">
        <f t="shared" si="28"/>
        <v>9.2923424137676583E-2</v>
      </c>
      <c r="H217" s="7">
        <f t="shared" si="21"/>
        <v>9.2923424137676583E-2</v>
      </c>
      <c r="I217" s="6">
        <f t="shared" si="22"/>
        <v>50.643266155033736</v>
      </c>
      <c r="J217" s="4"/>
      <c r="K217" s="5">
        <f t="shared" si="23"/>
        <v>483.1367591190218</v>
      </c>
      <c r="L217" s="5">
        <f t="shared" si="24"/>
        <v>118.04046</v>
      </c>
      <c r="M217" s="5">
        <f t="shared" si="25"/>
        <v>365.09629911902181</v>
      </c>
      <c r="N217" s="4"/>
    </row>
    <row r="218" spans="1:14" ht="15.75" x14ac:dyDescent="0.25">
      <c r="A218" s="9" t="str">
        <f t="shared" si="26"/>
        <v>-</v>
      </c>
      <c r="B218" s="8">
        <v>550</v>
      </c>
      <c r="C218" s="5" t="str">
        <f t="shared" si="28"/>
        <v/>
      </c>
      <c r="D218" s="5" t="str">
        <f t="shared" si="28"/>
        <v/>
      </c>
      <c r="E218" s="5" t="str">
        <f t="shared" si="28"/>
        <v/>
      </c>
      <c r="F218" s="5" t="str">
        <f t="shared" si="28"/>
        <v/>
      </c>
      <c r="G218" s="5">
        <f t="shared" si="28"/>
        <v>9.2257953226598508E-2</v>
      </c>
      <c r="H218" s="7">
        <f t="shared" si="21"/>
        <v>9.2257953226598508E-2</v>
      </c>
      <c r="I218" s="6">
        <f t="shared" si="22"/>
        <v>50.741874274629183</v>
      </c>
      <c r="J218" s="4"/>
      <c r="K218" s="5">
        <f t="shared" si="23"/>
        <v>484.07748057996241</v>
      </c>
      <c r="L218" s="5">
        <f t="shared" si="24"/>
        <v>119.12339999999999</v>
      </c>
      <c r="M218" s="5">
        <f t="shared" si="25"/>
        <v>364.95408057996241</v>
      </c>
      <c r="N218" s="4"/>
    </row>
    <row r="219" spans="1:14" ht="15.75" x14ac:dyDescent="0.25">
      <c r="A219" s="9" t="str">
        <f t="shared" si="26"/>
        <v>-</v>
      </c>
      <c r="B219" s="8">
        <v>555</v>
      </c>
      <c r="C219" s="5" t="str">
        <f t="shared" si="28"/>
        <v/>
      </c>
      <c r="D219" s="5" t="str">
        <f t="shared" si="28"/>
        <v/>
      </c>
      <c r="E219" s="5" t="str">
        <f t="shared" si="28"/>
        <v/>
      </c>
      <c r="F219" s="5" t="str">
        <f t="shared" si="28"/>
        <v/>
      </c>
      <c r="G219" s="5">
        <f t="shared" si="28"/>
        <v>9.1603206130179957E-2</v>
      </c>
      <c r="H219" s="7">
        <f t="shared" si="21"/>
        <v>9.1603206130179957E-2</v>
      </c>
      <c r="I219" s="6">
        <f t="shared" si="22"/>
        <v>50.839779402249874</v>
      </c>
      <c r="J219" s="4"/>
      <c r="K219" s="5">
        <f t="shared" si="23"/>
        <v>485.01149549746378</v>
      </c>
      <c r="L219" s="5">
        <f t="shared" si="24"/>
        <v>120.20634</v>
      </c>
      <c r="M219" s="5">
        <f t="shared" si="25"/>
        <v>364.80515549746377</v>
      </c>
      <c r="N219" s="4"/>
    </row>
    <row r="220" spans="1:14" ht="15.75" x14ac:dyDescent="0.25">
      <c r="A220" s="9" t="str">
        <f t="shared" si="26"/>
        <v>-</v>
      </c>
      <c r="B220" s="8">
        <v>560</v>
      </c>
      <c r="C220" s="5" t="str">
        <f t="shared" ref="C220:G235" si="29">IF(AND($B220&gt;=C$103,$B220&lt;=C$104),(C$105/60)*$B220^(-C$106),"")</f>
        <v/>
      </c>
      <c r="D220" s="5" t="str">
        <f t="shared" si="29"/>
        <v/>
      </c>
      <c r="E220" s="5" t="str">
        <f t="shared" si="29"/>
        <v/>
      </c>
      <c r="F220" s="5" t="str">
        <f t="shared" si="29"/>
        <v/>
      </c>
      <c r="G220" s="5">
        <f t="shared" si="29"/>
        <v>9.0958915742342897E-2</v>
      </c>
      <c r="H220" s="7">
        <f t="shared" si="21"/>
        <v>9.0958915742342897E-2</v>
      </c>
      <c r="I220" s="6">
        <f t="shared" si="22"/>
        <v>50.936992815712024</v>
      </c>
      <c r="J220" s="4"/>
      <c r="K220" s="5">
        <f t="shared" si="23"/>
        <v>485.9389114618927</v>
      </c>
      <c r="L220" s="5">
        <f t="shared" si="24"/>
        <v>121.28928000000001</v>
      </c>
      <c r="M220" s="5">
        <f t="shared" si="25"/>
        <v>364.64963146189268</v>
      </c>
      <c r="N220" s="4"/>
    </row>
    <row r="221" spans="1:14" ht="15.75" x14ac:dyDescent="0.25">
      <c r="A221" s="9" t="str">
        <f t="shared" si="26"/>
        <v>-</v>
      </c>
      <c r="B221" s="8">
        <v>565</v>
      </c>
      <c r="C221" s="5" t="str">
        <f t="shared" si="29"/>
        <v/>
      </c>
      <c r="D221" s="5" t="str">
        <f t="shared" si="29"/>
        <v/>
      </c>
      <c r="E221" s="5" t="str">
        <f t="shared" si="29"/>
        <v/>
      </c>
      <c r="F221" s="5" t="str">
        <f t="shared" si="29"/>
        <v/>
      </c>
      <c r="G221" s="5">
        <f t="shared" si="29"/>
        <v>9.0324823917113675E-2</v>
      </c>
      <c r="H221" s="7">
        <f t="shared" si="21"/>
        <v>9.0324823917113675E-2</v>
      </c>
      <c r="I221" s="6">
        <f t="shared" si="22"/>
        <v>51.033525513169224</v>
      </c>
      <c r="J221" s="4"/>
      <c r="K221" s="5">
        <f t="shared" si="23"/>
        <v>486.85983339563438</v>
      </c>
      <c r="L221" s="5">
        <f t="shared" si="24"/>
        <v>122.37222</v>
      </c>
      <c r="M221" s="5">
        <f t="shared" si="25"/>
        <v>364.48761339563441</v>
      </c>
      <c r="N221" s="4"/>
    </row>
    <row r="222" spans="1:14" ht="15.75" x14ac:dyDescent="0.25">
      <c r="A222" s="9" t="str">
        <f t="shared" si="26"/>
        <v>-</v>
      </c>
      <c r="B222" s="8">
        <v>570</v>
      </c>
      <c r="C222" s="5" t="str">
        <f t="shared" si="29"/>
        <v/>
      </c>
      <c r="D222" s="5" t="str">
        <f t="shared" si="29"/>
        <v/>
      </c>
      <c r="E222" s="5" t="str">
        <f t="shared" si="29"/>
        <v/>
      </c>
      <c r="F222" s="5" t="str">
        <f t="shared" si="29"/>
        <v/>
      </c>
      <c r="G222" s="5">
        <f t="shared" si="29"/>
        <v>8.9700681092023143E-2</v>
      </c>
      <c r="H222" s="7">
        <f t="shared" si="21"/>
        <v>8.9700681092023143E-2</v>
      </c>
      <c r="I222" s="6">
        <f t="shared" si="22"/>
        <v>51.129388222453194</v>
      </c>
      <c r="J222" s="4"/>
      <c r="K222" s="5">
        <f t="shared" si="23"/>
        <v>487.77436364220347</v>
      </c>
      <c r="L222" s="5">
        <f t="shared" si="24"/>
        <v>123.45516000000001</v>
      </c>
      <c r="M222" s="5">
        <f t="shared" si="25"/>
        <v>364.31920364220343</v>
      </c>
      <c r="N222" s="4"/>
    </row>
    <row r="223" spans="1:14" ht="15.75" x14ac:dyDescent="0.25">
      <c r="A223" s="9" t="str">
        <f t="shared" si="26"/>
        <v>-</v>
      </c>
      <c r="B223" s="8">
        <v>575</v>
      </c>
      <c r="C223" s="5" t="str">
        <f t="shared" si="29"/>
        <v/>
      </c>
      <c r="D223" s="5" t="str">
        <f t="shared" si="29"/>
        <v/>
      </c>
      <c r="E223" s="5" t="str">
        <f t="shared" si="29"/>
        <v/>
      </c>
      <c r="F223" s="5" t="str">
        <f t="shared" si="29"/>
        <v/>
      </c>
      <c r="G223" s="5">
        <f t="shared" si="29"/>
        <v>8.9086245930473915E-2</v>
      </c>
      <c r="H223" s="7">
        <f t="shared" si="21"/>
        <v>8.9086245930473915E-2</v>
      </c>
      <c r="I223" s="6">
        <f t="shared" si="22"/>
        <v>51.224591410022498</v>
      </c>
      <c r="J223" s="4"/>
      <c r="K223" s="5">
        <f t="shared" si="23"/>
        <v>488.68260205161459</v>
      </c>
      <c r="L223" s="5">
        <f t="shared" si="24"/>
        <v>124.53809999999999</v>
      </c>
      <c r="M223" s="5">
        <f t="shared" si="25"/>
        <v>364.14450205161461</v>
      </c>
      <c r="N223" s="4"/>
    </row>
    <row r="224" spans="1:14" ht="15.75" x14ac:dyDescent="0.25">
      <c r="A224" s="9" t="str">
        <f t="shared" si="26"/>
        <v>-</v>
      </c>
      <c r="B224" s="8">
        <v>580</v>
      </c>
      <c r="C224" s="5" t="str">
        <f t="shared" si="29"/>
        <v/>
      </c>
      <c r="D224" s="5" t="str">
        <f t="shared" si="29"/>
        <v/>
      </c>
      <c r="E224" s="5" t="str">
        <f t="shared" si="29"/>
        <v/>
      </c>
      <c r="F224" s="5" t="str">
        <f t="shared" si="29"/>
        <v/>
      </c>
      <c r="G224" s="5">
        <f t="shared" si="29"/>
        <v>8.8481284981967667E-2</v>
      </c>
      <c r="H224" s="7">
        <f t="shared" si="21"/>
        <v>8.8481284981967667E-2</v>
      </c>
      <c r="I224" s="6">
        <f t="shared" si="22"/>
        <v>51.319145289541247</v>
      </c>
      <c r="J224" s="4"/>
      <c r="K224" s="5">
        <f t="shared" si="23"/>
        <v>489.5846460622235</v>
      </c>
      <c r="L224" s="5">
        <f t="shared" si="24"/>
        <v>125.62103999999999</v>
      </c>
      <c r="M224" s="5">
        <f t="shared" si="25"/>
        <v>363.9636060622235</v>
      </c>
      <c r="N224" s="4"/>
    </row>
    <row r="225" spans="1:14" ht="15.75" x14ac:dyDescent="0.25">
      <c r="A225" s="9" t="str">
        <f t="shared" si="26"/>
        <v>-</v>
      </c>
      <c r="B225" s="8">
        <v>585</v>
      </c>
      <c r="C225" s="5" t="str">
        <f t="shared" si="29"/>
        <v/>
      </c>
      <c r="D225" s="5" t="str">
        <f t="shared" si="29"/>
        <v/>
      </c>
      <c r="E225" s="5" t="str">
        <f t="shared" si="29"/>
        <v/>
      </c>
      <c r="F225" s="5" t="str">
        <f t="shared" si="29"/>
        <v/>
      </c>
      <c r="G225" s="5">
        <f t="shared" si="29"/>
        <v>8.7885572359151898E-2</v>
      </c>
      <c r="H225" s="7">
        <f t="shared" si="21"/>
        <v>8.7885572359151898E-2</v>
      </c>
      <c r="I225" s="6">
        <f t="shared" si="22"/>
        <v>51.413059830103862</v>
      </c>
      <c r="J225" s="4"/>
      <c r="K225" s="5">
        <f t="shared" si="23"/>
        <v>490.48059077919083</v>
      </c>
      <c r="L225" s="5">
        <f t="shared" si="24"/>
        <v>126.70398</v>
      </c>
      <c r="M225" s="5">
        <f t="shared" si="25"/>
        <v>363.77661077919083</v>
      </c>
      <c r="N225" s="4"/>
    </row>
    <row r="226" spans="1:14" ht="15.75" x14ac:dyDescent="0.25">
      <c r="A226" s="9" t="str">
        <f t="shared" si="26"/>
        <v>-</v>
      </c>
      <c r="B226" s="8">
        <v>590</v>
      </c>
      <c r="C226" s="5" t="str">
        <f t="shared" si="29"/>
        <v/>
      </c>
      <c r="D226" s="5" t="str">
        <f t="shared" si="29"/>
        <v/>
      </c>
      <c r="E226" s="5" t="str">
        <f t="shared" si="29"/>
        <v/>
      </c>
      <c r="F226" s="5" t="str">
        <f t="shared" si="29"/>
        <v/>
      </c>
      <c r="G226" s="5">
        <f t="shared" si="29"/>
        <v>8.7298889430721019E-2</v>
      </c>
      <c r="H226" s="7">
        <f t="shared" si="21"/>
        <v>8.7298889430721019E-2</v>
      </c>
      <c r="I226" s="6">
        <f t="shared" si="22"/>
        <v>51.506344764125402</v>
      </c>
      <c r="J226" s="4"/>
      <c r="K226" s="5">
        <f t="shared" si="23"/>
        <v>491.37052904975633</v>
      </c>
      <c r="L226" s="5">
        <f t="shared" si="24"/>
        <v>127.78691999999999</v>
      </c>
      <c r="M226" s="5">
        <f t="shared" si="25"/>
        <v>363.58360904975632</v>
      </c>
      <c r="N226" s="4"/>
    </row>
    <row r="227" spans="1:14" ht="15.75" x14ac:dyDescent="0.25">
      <c r="A227" s="9" t="str">
        <f t="shared" si="26"/>
        <v>-</v>
      </c>
      <c r="B227" s="8">
        <v>595</v>
      </c>
      <c r="C227" s="5" t="str">
        <f t="shared" si="29"/>
        <v/>
      </c>
      <c r="D227" s="5" t="str">
        <f t="shared" si="29"/>
        <v/>
      </c>
      <c r="E227" s="5" t="str">
        <f t="shared" si="29"/>
        <v/>
      </c>
      <c r="F227" s="5" t="str">
        <f t="shared" si="29"/>
        <v/>
      </c>
      <c r="G227" s="5">
        <f t="shared" si="29"/>
        <v>8.6721024529263516E-2</v>
      </c>
      <c r="H227" s="7">
        <f t="shared" si="21"/>
        <v>8.6721024529263516E-2</v>
      </c>
      <c r="I227" s="6">
        <f t="shared" si="22"/>
        <v>51.599009594911792</v>
      </c>
      <c r="J227" s="4"/>
      <c r="K227" s="5">
        <f t="shared" si="23"/>
        <v>492.25455153545846</v>
      </c>
      <c r="L227" s="5">
        <f t="shared" si="24"/>
        <v>128.86985999999999</v>
      </c>
      <c r="M227" s="5">
        <f t="shared" si="25"/>
        <v>363.3846915354585</v>
      </c>
      <c r="N227" s="4"/>
    </row>
    <row r="228" spans="1:14" ht="15.75" x14ac:dyDescent="0.25">
      <c r="A228" s="9" t="str">
        <f t="shared" si="26"/>
        <v>-</v>
      </c>
      <c r="B228" s="8">
        <v>600</v>
      </c>
      <c r="C228" s="5" t="str">
        <f t="shared" si="29"/>
        <v/>
      </c>
      <c r="D228" s="5" t="str">
        <f t="shared" si="29"/>
        <v/>
      </c>
      <c r="E228" s="5" t="str">
        <f t="shared" si="29"/>
        <v/>
      </c>
      <c r="F228" s="5" t="str">
        <f t="shared" si="29"/>
        <v/>
      </c>
      <c r="G228" s="5">
        <f t="shared" si="29"/>
        <v>8.6151772673213084E-2</v>
      </c>
      <c r="H228" s="7">
        <f t="shared" si="21"/>
        <v>8.6151772673213084E-2</v>
      </c>
      <c r="I228" s="6">
        <f t="shared" si="22"/>
        <v>51.691063603927851</v>
      </c>
      <c r="J228" s="4"/>
      <c r="K228" s="5">
        <f t="shared" si="23"/>
        <v>493.13274678147172</v>
      </c>
      <c r="L228" s="5">
        <f t="shared" si="24"/>
        <v>129.9528</v>
      </c>
      <c r="M228" s="5">
        <f t="shared" si="25"/>
        <v>363.1799467814717</v>
      </c>
      <c r="N228" s="4"/>
    </row>
    <row r="229" spans="1:14" ht="15.75" x14ac:dyDescent="0.25">
      <c r="A229" s="9" t="str">
        <f t="shared" si="26"/>
        <v>-</v>
      </c>
      <c r="B229" s="8">
        <v>605</v>
      </c>
      <c r="C229" s="5" t="str">
        <f t="shared" si="29"/>
        <v/>
      </c>
      <c r="D229" s="5" t="str">
        <f t="shared" si="29"/>
        <v/>
      </c>
      <c r="E229" s="5" t="str">
        <f t="shared" si="29"/>
        <v/>
      </c>
      <c r="F229" s="5" t="str">
        <f t="shared" si="29"/>
        <v/>
      </c>
      <c r="G229" s="5">
        <f t="shared" si="29"/>
        <v>8.5590935302107304E-2</v>
      </c>
      <c r="H229" s="7">
        <f t="shared" si="21"/>
        <v>8.5590935302107304E-2</v>
      </c>
      <c r="I229" s="6">
        <f t="shared" si="22"/>
        <v>51.782515857774918</v>
      </c>
      <c r="J229" s="4"/>
      <c r="K229" s="5">
        <f t="shared" si="23"/>
        <v>494.00520128317271</v>
      </c>
      <c r="L229" s="5">
        <f t="shared" si="24"/>
        <v>131.03574</v>
      </c>
      <c r="M229" s="5">
        <f t="shared" si="25"/>
        <v>362.96946128317268</v>
      </c>
      <c r="N229" s="4"/>
    </row>
    <row r="230" spans="1:14" ht="15.75" x14ac:dyDescent="0.25">
      <c r="A230" s="9" t="str">
        <f t="shared" si="26"/>
        <v>-</v>
      </c>
      <c r="B230" s="8">
        <v>610</v>
      </c>
      <c r="C230" s="5" t="str">
        <f t="shared" si="29"/>
        <v/>
      </c>
      <c r="D230" s="5" t="str">
        <f t="shared" si="29"/>
        <v/>
      </c>
      <c r="E230" s="5" t="str">
        <f t="shared" si="29"/>
        <v/>
      </c>
      <c r="F230" s="5" t="str">
        <f t="shared" si="29"/>
        <v/>
      </c>
      <c r="G230" s="5">
        <f t="shared" si="29"/>
        <v>8.5038320024416969E-2</v>
      </c>
      <c r="H230" s="7">
        <f t="shared" si="21"/>
        <v>8.5038320024416969E-2</v>
      </c>
      <c r="I230" s="6">
        <f t="shared" si="22"/>
        <v>51.873375214894352</v>
      </c>
      <c r="J230" s="4"/>
      <c r="K230" s="5">
        <f t="shared" si="23"/>
        <v>494.87199955009208</v>
      </c>
      <c r="L230" s="5">
        <f t="shared" si="24"/>
        <v>132.11867999999998</v>
      </c>
      <c r="M230" s="5">
        <f t="shared" si="25"/>
        <v>362.7533195500921</v>
      </c>
      <c r="N230" s="4"/>
    </row>
    <row r="231" spans="1:14" ht="15.75" x14ac:dyDescent="0.25">
      <c r="A231" s="9" t="str">
        <f t="shared" si="26"/>
        <v>-</v>
      </c>
      <c r="B231" s="8">
        <v>615</v>
      </c>
      <c r="C231" s="5" t="str">
        <f t="shared" si="29"/>
        <v/>
      </c>
      <c r="D231" s="5" t="str">
        <f t="shared" si="29"/>
        <v/>
      </c>
      <c r="E231" s="5" t="str">
        <f t="shared" si="29"/>
        <v/>
      </c>
      <c r="F231" s="5" t="str">
        <f t="shared" si="29"/>
        <v/>
      </c>
      <c r="G231" s="5">
        <f t="shared" si="29"/>
        <v>8.4493740377249368E-2</v>
      </c>
      <c r="H231" s="7">
        <f t="shared" si="21"/>
        <v>8.4493740377249368E-2</v>
      </c>
      <c r="I231" s="6">
        <f t="shared" si="22"/>
        <v>51.963650332008363</v>
      </c>
      <c r="J231" s="4"/>
      <c r="K231" s="5">
        <f t="shared" si="23"/>
        <v>495.73322416735977</v>
      </c>
      <c r="L231" s="5">
        <f t="shared" si="24"/>
        <v>133.20161999999999</v>
      </c>
      <c r="M231" s="5">
        <f t="shared" si="25"/>
        <v>362.53160416735977</v>
      </c>
      <c r="N231" s="4"/>
    </row>
    <row r="232" spans="1:14" ht="15.75" x14ac:dyDescent="0.25">
      <c r="A232" s="9" t="str">
        <f t="shared" si="26"/>
        <v>-</v>
      </c>
      <c r="B232" s="8">
        <v>620</v>
      </c>
      <c r="C232" s="5" t="str">
        <f t="shared" si="29"/>
        <v/>
      </c>
      <c r="D232" s="5" t="str">
        <f t="shared" si="29"/>
        <v/>
      </c>
      <c r="E232" s="5" t="str">
        <f t="shared" si="29"/>
        <v/>
      </c>
      <c r="F232" s="5" t="str">
        <f t="shared" si="29"/>
        <v/>
      </c>
      <c r="G232" s="5">
        <f t="shared" si="29"/>
        <v>8.3957015597275655E-2</v>
      </c>
      <c r="H232" s="7">
        <f t="shared" si="21"/>
        <v>8.3957015597275655E-2</v>
      </c>
      <c r="I232" s="6">
        <f t="shared" si="22"/>
        <v>52.053349670310908</v>
      </c>
      <c r="J232" s="4"/>
      <c r="K232" s="5">
        <f t="shared" si="23"/>
        <v>496.58895585476608</v>
      </c>
      <c r="L232" s="5">
        <f t="shared" si="24"/>
        <v>134.28456</v>
      </c>
      <c r="M232" s="5">
        <f t="shared" si="25"/>
        <v>362.30439585476608</v>
      </c>
      <c r="N232" s="4"/>
    </row>
    <row r="233" spans="1:14" ht="15.75" x14ac:dyDescent="0.25">
      <c r="A233" s="9" t="str">
        <f t="shared" si="26"/>
        <v>-</v>
      </c>
      <c r="B233" s="8">
        <v>625</v>
      </c>
      <c r="C233" s="5" t="str">
        <f t="shared" si="29"/>
        <v/>
      </c>
      <c r="D233" s="5" t="str">
        <f t="shared" si="29"/>
        <v/>
      </c>
      <c r="E233" s="5" t="str">
        <f t="shared" si="29"/>
        <v/>
      </c>
      <c r="F233" s="5" t="str">
        <f t="shared" si="29"/>
        <v/>
      </c>
      <c r="G233" s="5">
        <f t="shared" si="29"/>
        <v>8.3427970402273288E-2</v>
      </c>
      <c r="H233" s="7">
        <f t="shared" si="21"/>
        <v>8.3427970402273288E-2</v>
      </c>
      <c r="I233" s="6">
        <f t="shared" si="22"/>
        <v>52.142481501420804</v>
      </c>
      <c r="J233" s="4"/>
      <c r="K233" s="5">
        <f t="shared" si="23"/>
        <v>497.43927352355445</v>
      </c>
      <c r="L233" s="5">
        <f t="shared" si="24"/>
        <v>135.36750000000001</v>
      </c>
      <c r="M233" s="5">
        <f t="shared" si="25"/>
        <v>362.07177352355444</v>
      </c>
      <c r="N233" s="4"/>
    </row>
    <row r="234" spans="1:14" ht="15.75" x14ac:dyDescent="0.25">
      <c r="A234" s="9" t="str">
        <f t="shared" si="26"/>
        <v>-</v>
      </c>
      <c r="B234" s="8">
        <v>630</v>
      </c>
      <c r="C234" s="5" t="str">
        <f t="shared" si="29"/>
        <v/>
      </c>
      <c r="D234" s="5" t="str">
        <f t="shared" si="29"/>
        <v/>
      </c>
      <c r="E234" s="5" t="str">
        <f t="shared" si="29"/>
        <v/>
      </c>
      <c r="F234" s="5" t="str">
        <f t="shared" si="29"/>
        <v/>
      </c>
      <c r="G234" s="5">
        <f t="shared" si="29"/>
        <v>8.2906434782709537E-2</v>
      </c>
      <c r="H234" s="7">
        <f t="shared" si="21"/>
        <v>8.2906434782709537E-2</v>
      </c>
      <c r="I234" s="6">
        <f t="shared" si="22"/>
        <v>52.231053913107012</v>
      </c>
      <c r="J234" s="4"/>
      <c r="K234" s="5">
        <f t="shared" si="23"/>
        <v>498.28425433104087</v>
      </c>
      <c r="L234" s="5">
        <f t="shared" si="24"/>
        <v>136.45044000000001</v>
      </c>
      <c r="M234" s="5">
        <f t="shared" si="25"/>
        <v>361.83381433104086</v>
      </c>
      <c r="N234" s="4"/>
    </row>
    <row r="235" spans="1:14" ht="15.75" x14ac:dyDescent="0.25">
      <c r="A235" s="9" t="str">
        <f t="shared" si="26"/>
        <v>-</v>
      </c>
      <c r="B235" s="8">
        <v>635</v>
      </c>
      <c r="C235" s="5" t="str">
        <f t="shared" si="29"/>
        <v/>
      </c>
      <c r="D235" s="5" t="str">
        <f t="shared" si="29"/>
        <v/>
      </c>
      <c r="E235" s="5" t="str">
        <f t="shared" si="29"/>
        <v/>
      </c>
      <c r="F235" s="5" t="str">
        <f t="shared" si="29"/>
        <v/>
      </c>
      <c r="G235" s="5">
        <f t="shared" si="29"/>
        <v>8.2392243802830431E-2</v>
      </c>
      <c r="H235" s="7">
        <f t="shared" si="21"/>
        <v>8.2392243802830431E-2</v>
      </c>
      <c r="I235" s="6">
        <f t="shared" si="22"/>
        <v>52.319074814797325</v>
      </c>
      <c r="J235" s="4"/>
      <c r="K235" s="5">
        <f t="shared" si="23"/>
        <v>499.12397373316645</v>
      </c>
      <c r="L235" s="5">
        <f t="shared" si="24"/>
        <v>137.53337999999999</v>
      </c>
      <c r="M235" s="5">
        <f t="shared" si="25"/>
        <v>361.59059373316643</v>
      </c>
      <c r="N235" s="4"/>
    </row>
    <row r="236" spans="1:14" ht="15.75" x14ac:dyDescent="0.25">
      <c r="A236" s="9" t="str">
        <f t="shared" si="26"/>
        <v>-</v>
      </c>
      <c r="B236" s="8">
        <v>640</v>
      </c>
      <c r="C236" s="5" t="str">
        <f t="shared" ref="C236:G251" si="30">IF(AND($B236&gt;=C$103,$B236&lt;=C$104),(C$105/60)*$B236^(-C$106),"")</f>
        <v/>
      </c>
      <c r="D236" s="5" t="str">
        <f t="shared" si="30"/>
        <v/>
      </c>
      <c r="E236" s="5" t="str">
        <f t="shared" si="30"/>
        <v/>
      </c>
      <c r="F236" s="5" t="str">
        <f t="shared" si="30"/>
        <v/>
      </c>
      <c r="G236" s="5">
        <f t="shared" si="30"/>
        <v>8.1885237410750142E-2</v>
      </c>
      <c r="H236" s="7">
        <f t="shared" ref="H236:H299" si="31">AVERAGE(C236:G236)</f>
        <v>8.1885237410750142E-2</v>
      </c>
      <c r="I236" s="6">
        <f t="shared" ref="I236:I299" si="32">H236*B236</f>
        <v>52.406551942880093</v>
      </c>
      <c r="J236" s="4"/>
      <c r="K236" s="5">
        <f t="shared" ref="K236:K299" si="33">$C$95*I236/1000</f>
        <v>499.95850553507609</v>
      </c>
      <c r="L236" s="5">
        <f t="shared" ref="L236:L299" si="34">B236*60*$C$96/1000</f>
        <v>138.61632</v>
      </c>
      <c r="M236" s="5">
        <f t="shared" ref="M236:M299" si="35">MAX(0,K236-L236)</f>
        <v>361.34218553507606</v>
      </c>
      <c r="N236" s="4"/>
    </row>
    <row r="237" spans="1:14" ht="15.75" x14ac:dyDescent="0.25">
      <c r="A237" s="9" t="str">
        <f t="shared" ref="A237:A300" si="36">IF(M237=$C$97,"MAX","-")</f>
        <v>-</v>
      </c>
      <c r="B237" s="8">
        <v>645</v>
      </c>
      <c r="C237" s="5" t="str">
        <f t="shared" si="30"/>
        <v/>
      </c>
      <c r="D237" s="5" t="str">
        <f t="shared" si="30"/>
        <v/>
      </c>
      <c r="E237" s="5" t="str">
        <f t="shared" si="30"/>
        <v/>
      </c>
      <c r="F237" s="5" t="str">
        <f t="shared" si="30"/>
        <v/>
      </c>
      <c r="G237" s="5">
        <f t="shared" si="30"/>
        <v>8.1385260257067063E-2</v>
      </c>
      <c r="H237" s="7">
        <f t="shared" si="31"/>
        <v>8.1385260257067063E-2</v>
      </c>
      <c r="I237" s="6">
        <f t="shared" si="32"/>
        <v>52.493492865808257</v>
      </c>
      <c r="J237" s="4"/>
      <c r="K237" s="5">
        <f t="shared" si="33"/>
        <v>500.78792193981081</v>
      </c>
      <c r="L237" s="5">
        <f t="shared" si="34"/>
        <v>139.69926000000001</v>
      </c>
      <c r="M237" s="5">
        <f t="shared" si="35"/>
        <v>361.08866193981078</v>
      </c>
      <c r="N237" s="4"/>
    </row>
    <row r="238" spans="1:14" ht="15.75" x14ac:dyDescent="0.25">
      <c r="A238" s="9" t="str">
        <f t="shared" si="36"/>
        <v>-</v>
      </c>
      <c r="B238" s="8">
        <v>650</v>
      </c>
      <c r="C238" s="5" t="str">
        <f t="shared" si="30"/>
        <v/>
      </c>
      <c r="D238" s="5" t="str">
        <f t="shared" si="30"/>
        <v/>
      </c>
      <c r="E238" s="5" t="str">
        <f t="shared" si="30"/>
        <v/>
      </c>
      <c r="F238" s="5" t="str">
        <f t="shared" si="30"/>
        <v/>
      </c>
      <c r="G238" s="5">
        <f t="shared" si="30"/>
        <v>8.0892161521560688E-2</v>
      </c>
      <c r="H238" s="7">
        <f t="shared" si="31"/>
        <v>8.0892161521560688E-2</v>
      </c>
      <c r="I238" s="6">
        <f t="shared" si="32"/>
        <v>52.579904989014445</v>
      </c>
      <c r="J238" s="4"/>
      <c r="K238" s="5">
        <f t="shared" si="33"/>
        <v>501.6122935951978</v>
      </c>
      <c r="L238" s="5">
        <f t="shared" si="34"/>
        <v>140.78219999999999</v>
      </c>
      <c r="M238" s="5">
        <f t="shared" si="35"/>
        <v>360.83009359519781</v>
      </c>
      <c r="N238" s="4"/>
    </row>
    <row r="239" spans="1:14" ht="15.75" x14ac:dyDescent="0.25">
      <c r="A239" s="9" t="str">
        <f t="shared" si="36"/>
        <v>-</v>
      </c>
      <c r="B239" s="8">
        <v>655</v>
      </c>
      <c r="C239" s="5" t="str">
        <f t="shared" si="30"/>
        <v/>
      </c>
      <c r="D239" s="5" t="str">
        <f t="shared" si="30"/>
        <v/>
      </c>
      <c r="E239" s="5" t="str">
        <f t="shared" si="30"/>
        <v/>
      </c>
      <c r="F239" s="5" t="str">
        <f t="shared" si="30"/>
        <v/>
      </c>
      <c r="G239" s="5">
        <f t="shared" si="30"/>
        <v>8.0405794747550788E-2</v>
      </c>
      <c r="H239" s="7">
        <f t="shared" si="31"/>
        <v>8.0405794747550788E-2</v>
      </c>
      <c r="I239" s="6">
        <f t="shared" si="32"/>
        <v>52.665795559645765</v>
      </c>
      <c r="J239" s="4"/>
      <c r="K239" s="5">
        <f t="shared" si="33"/>
        <v>502.43168963902059</v>
      </c>
      <c r="L239" s="5">
        <f t="shared" si="34"/>
        <v>141.86514</v>
      </c>
      <c r="M239" s="5">
        <f t="shared" si="35"/>
        <v>360.56654963902059</v>
      </c>
      <c r="N239" s="4"/>
    </row>
    <row r="240" spans="1:14" ht="15.75" x14ac:dyDescent="0.25">
      <c r="A240" s="9" t="str">
        <f t="shared" si="36"/>
        <v>-</v>
      </c>
      <c r="B240" s="8">
        <v>660</v>
      </c>
      <c r="C240" s="5" t="str">
        <f t="shared" si="30"/>
        <v/>
      </c>
      <c r="D240" s="5" t="str">
        <f t="shared" si="30"/>
        <v/>
      </c>
      <c r="E240" s="5" t="str">
        <f t="shared" si="30"/>
        <v/>
      </c>
      <c r="F240" s="5" t="str">
        <f t="shared" si="30"/>
        <v/>
      </c>
      <c r="G240" s="5">
        <f t="shared" si="30"/>
        <v>7.9926017683524003E-2</v>
      </c>
      <c r="H240" s="7">
        <f t="shared" si="31"/>
        <v>7.9926017683524003E-2</v>
      </c>
      <c r="I240" s="6">
        <f t="shared" si="32"/>
        <v>52.751171671125839</v>
      </c>
      <c r="J240" s="4"/>
      <c r="K240" s="5">
        <f t="shared" si="33"/>
        <v>503.24617774254051</v>
      </c>
      <c r="L240" s="5">
        <f t="shared" si="34"/>
        <v>142.94807999999998</v>
      </c>
      <c r="M240" s="5">
        <f t="shared" si="35"/>
        <v>360.29809774254056</v>
      </c>
      <c r="N240" s="4"/>
    </row>
    <row r="241" spans="1:14" ht="15.75" x14ac:dyDescent="0.25">
      <c r="A241" s="9" t="str">
        <f t="shared" si="36"/>
        <v>-</v>
      </c>
      <c r="B241" s="8">
        <v>665</v>
      </c>
      <c r="C241" s="5" t="str">
        <f t="shared" si="30"/>
        <v/>
      </c>
      <c r="D241" s="5" t="str">
        <f t="shared" si="30"/>
        <v/>
      </c>
      <c r="E241" s="5" t="str">
        <f t="shared" si="30"/>
        <v/>
      </c>
      <c r="F241" s="5" t="str">
        <f t="shared" si="30"/>
        <v/>
      </c>
      <c r="G241" s="5">
        <f t="shared" si="30"/>
        <v>7.9452692131657468E-2</v>
      </c>
      <c r="H241" s="7">
        <f t="shared" si="31"/>
        <v>7.9452692131657468E-2</v>
      </c>
      <c r="I241" s="6">
        <f t="shared" si="32"/>
        <v>52.836040267552214</v>
      </c>
      <c r="J241" s="4"/>
      <c r="K241" s="5">
        <f t="shared" si="33"/>
        <v>504.05582415244811</v>
      </c>
      <c r="L241" s="5">
        <f t="shared" si="34"/>
        <v>144.03101999999998</v>
      </c>
      <c r="M241" s="5">
        <f t="shared" si="35"/>
        <v>360.02480415244816</v>
      </c>
      <c r="N241" s="4"/>
    </row>
    <row r="242" spans="1:14" ht="15.75" x14ac:dyDescent="0.25">
      <c r="A242" s="9" t="str">
        <f t="shared" si="36"/>
        <v>-</v>
      </c>
      <c r="B242" s="8">
        <v>670</v>
      </c>
      <c r="C242" s="5" t="str">
        <f t="shared" si="30"/>
        <v/>
      </c>
      <c r="D242" s="5" t="str">
        <f t="shared" si="30"/>
        <v/>
      </c>
      <c r="E242" s="5" t="str">
        <f t="shared" si="30"/>
        <v/>
      </c>
      <c r="F242" s="5" t="str">
        <f t="shared" si="30"/>
        <v/>
      </c>
      <c r="G242" s="5">
        <f t="shared" si="30"/>
        <v>7.8985683802889312E-2</v>
      </c>
      <c r="H242" s="7">
        <f t="shared" si="31"/>
        <v>7.8985683802889312E-2</v>
      </c>
      <c r="I242" s="6">
        <f t="shared" si="32"/>
        <v>52.920408147935838</v>
      </c>
      <c r="J242" s="4"/>
      <c r="K242" s="5">
        <f t="shared" si="33"/>
        <v>504.86069373130789</v>
      </c>
      <c r="L242" s="5">
        <f t="shared" si="34"/>
        <v>145.11395999999999</v>
      </c>
      <c r="M242" s="5">
        <f t="shared" si="35"/>
        <v>359.74673373130793</v>
      </c>
      <c r="N242" s="4"/>
    </row>
    <row r="243" spans="1:14" ht="15.75" x14ac:dyDescent="0.25">
      <c r="A243" s="9" t="str">
        <f t="shared" si="36"/>
        <v>-</v>
      </c>
      <c r="B243" s="8">
        <v>675</v>
      </c>
      <c r="C243" s="5" t="str">
        <f t="shared" si="30"/>
        <v/>
      </c>
      <c r="D243" s="5" t="str">
        <f t="shared" si="30"/>
        <v/>
      </c>
      <c r="E243" s="5" t="str">
        <f t="shared" si="30"/>
        <v/>
      </c>
      <c r="F243" s="5" t="str">
        <f t="shared" si="30"/>
        <v/>
      </c>
      <c r="G243" s="5">
        <f t="shared" si="30"/>
        <v>7.8524862178206339E-2</v>
      </c>
      <c r="H243" s="7">
        <f t="shared" si="31"/>
        <v>7.8524862178206339E-2</v>
      </c>
      <c r="I243" s="6">
        <f t="shared" si="32"/>
        <v>53.004281970289277</v>
      </c>
      <c r="J243" s="4"/>
      <c r="K243" s="5">
        <f t="shared" si="33"/>
        <v>505.6608499965597</v>
      </c>
      <c r="L243" s="5">
        <f t="shared" si="34"/>
        <v>146.1969</v>
      </c>
      <c r="M243" s="5">
        <f t="shared" si="35"/>
        <v>359.46394999655968</v>
      </c>
      <c r="N243" s="4"/>
    </row>
    <row r="244" spans="1:14" ht="15.75" x14ac:dyDescent="0.25">
      <c r="A244" s="9" t="str">
        <f t="shared" si="36"/>
        <v>-</v>
      </c>
      <c r="B244" s="8">
        <v>680</v>
      </c>
      <c r="C244" s="5" t="str">
        <f t="shared" si="30"/>
        <v/>
      </c>
      <c r="D244" s="5" t="str">
        <f t="shared" si="30"/>
        <v/>
      </c>
      <c r="E244" s="5" t="str">
        <f t="shared" si="30"/>
        <v/>
      </c>
      <c r="F244" s="5" t="str">
        <f t="shared" si="30"/>
        <v/>
      </c>
      <c r="G244" s="5">
        <f t="shared" si="30"/>
        <v>7.8070100375839474E-2</v>
      </c>
      <c r="H244" s="7">
        <f t="shared" si="31"/>
        <v>7.8070100375839474E-2</v>
      </c>
      <c r="I244" s="6">
        <f t="shared" si="32"/>
        <v>53.08766825557084</v>
      </c>
      <c r="J244" s="4"/>
      <c r="K244" s="5">
        <f t="shared" si="33"/>
        <v>506.45635515814581</v>
      </c>
      <c r="L244" s="5">
        <f t="shared" si="34"/>
        <v>147.27984000000001</v>
      </c>
      <c r="M244" s="5">
        <f t="shared" si="35"/>
        <v>359.17651515814578</v>
      </c>
      <c r="N244" s="4"/>
    </row>
    <row r="245" spans="1:14" ht="15.75" x14ac:dyDescent="0.25">
      <c r="A245" s="9" t="str">
        <f t="shared" si="36"/>
        <v>-</v>
      </c>
      <c r="B245" s="8">
        <v>685</v>
      </c>
      <c r="C245" s="5" t="str">
        <f t="shared" si="30"/>
        <v/>
      </c>
      <c r="D245" s="5" t="str">
        <f t="shared" si="30"/>
        <v/>
      </c>
      <c r="E245" s="5" t="str">
        <f t="shared" si="30"/>
        <v/>
      </c>
      <c r="F245" s="5" t="str">
        <f t="shared" si="30"/>
        <v/>
      </c>
      <c r="G245" s="5">
        <f t="shared" si="30"/>
        <v>7.7621275024072525E-2</v>
      </c>
      <c r="H245" s="7">
        <f t="shared" si="31"/>
        <v>7.7621275024072525E-2</v>
      </c>
      <c r="I245" s="6">
        <f t="shared" si="32"/>
        <v>53.170573391489683</v>
      </c>
      <c r="J245" s="4"/>
      <c r="K245" s="5">
        <f t="shared" si="33"/>
        <v>507.24727015481153</v>
      </c>
      <c r="L245" s="5">
        <f t="shared" si="34"/>
        <v>148.36277999999999</v>
      </c>
      <c r="M245" s="5">
        <f t="shared" si="35"/>
        <v>358.88449015481154</v>
      </c>
      <c r="N245" s="4"/>
    </row>
    <row r="246" spans="1:14" ht="15.75" x14ac:dyDescent="0.25">
      <c r="A246" s="9" t="str">
        <f t="shared" si="36"/>
        <v>-</v>
      </c>
      <c r="B246" s="8">
        <v>690</v>
      </c>
      <c r="C246" s="5" t="str">
        <f t="shared" si="30"/>
        <v/>
      </c>
      <c r="D246" s="5" t="str">
        <f t="shared" si="30"/>
        <v/>
      </c>
      <c r="E246" s="5" t="str">
        <f t="shared" si="30"/>
        <v/>
      </c>
      <c r="F246" s="5" t="str">
        <f t="shared" si="30"/>
        <v/>
      </c>
      <c r="G246" s="5">
        <f t="shared" si="30"/>
        <v>7.7178266139390203E-2</v>
      </c>
      <c r="H246" s="7">
        <f t="shared" si="31"/>
        <v>7.7178266139390203E-2</v>
      </c>
      <c r="I246" s="6">
        <f t="shared" si="32"/>
        <v>53.253003636179237</v>
      </c>
      <c r="J246" s="4"/>
      <c r="K246" s="5">
        <f t="shared" si="33"/>
        <v>508.03365468914996</v>
      </c>
      <c r="L246" s="5">
        <f t="shared" si="34"/>
        <v>149.44571999999999</v>
      </c>
      <c r="M246" s="5">
        <f t="shared" si="35"/>
        <v>358.58793468914996</v>
      </c>
      <c r="N246" s="4"/>
    </row>
    <row r="247" spans="1:14" ht="15.75" x14ac:dyDescent="0.25">
      <c r="A247" s="9" t="str">
        <f t="shared" si="36"/>
        <v>-</v>
      </c>
      <c r="B247" s="8">
        <v>695</v>
      </c>
      <c r="C247" s="5" t="str">
        <f t="shared" si="30"/>
        <v/>
      </c>
      <c r="D247" s="5" t="str">
        <f t="shared" si="30"/>
        <v/>
      </c>
      <c r="E247" s="5" t="str">
        <f t="shared" si="30"/>
        <v/>
      </c>
      <c r="F247" s="5" t="str">
        <f t="shared" si="30"/>
        <v/>
      </c>
      <c r="G247" s="5">
        <f t="shared" si="30"/>
        <v>7.67409570097011E-2</v>
      </c>
      <c r="H247" s="7">
        <f t="shared" si="31"/>
        <v>7.67409570097011E-2</v>
      </c>
      <c r="I247" s="6">
        <f t="shared" si="32"/>
        <v>53.334965121742265</v>
      </c>
      <c r="J247" s="4"/>
      <c r="K247" s="5">
        <f t="shared" si="33"/>
        <v>508.81556726142117</v>
      </c>
      <c r="L247" s="5">
        <f t="shared" si="34"/>
        <v>150.52866</v>
      </c>
      <c r="M247" s="5">
        <f t="shared" si="35"/>
        <v>358.28690726142116</v>
      </c>
      <c r="N247" s="4"/>
    </row>
    <row r="248" spans="1:14" ht="15.75" x14ac:dyDescent="0.25">
      <c r="A248" s="9" t="str">
        <f t="shared" si="36"/>
        <v>-</v>
      </c>
      <c r="B248" s="8">
        <v>700</v>
      </c>
      <c r="C248" s="5" t="str">
        <f t="shared" si="30"/>
        <v/>
      </c>
      <c r="D248" s="5" t="str">
        <f t="shared" si="30"/>
        <v/>
      </c>
      <c r="E248" s="5" t="str">
        <f t="shared" si="30"/>
        <v/>
      </c>
      <c r="F248" s="5" t="str">
        <f t="shared" si="30"/>
        <v/>
      </c>
      <c r="G248" s="5">
        <f t="shared" si="30"/>
        <v>7.6309234082393762E-2</v>
      </c>
      <c r="H248" s="7">
        <f t="shared" si="31"/>
        <v>7.6309234082393762E-2</v>
      </c>
      <c r="I248" s="6">
        <f t="shared" si="32"/>
        <v>53.41646385767563</v>
      </c>
      <c r="J248" s="4"/>
      <c r="K248" s="5">
        <f t="shared" si="33"/>
        <v>509.59306520222555</v>
      </c>
      <c r="L248" s="5">
        <f t="shared" si="34"/>
        <v>151.61160000000001</v>
      </c>
      <c r="M248" s="5">
        <f t="shared" si="35"/>
        <v>357.98146520222554</v>
      </c>
      <c r="N248" s="4"/>
    </row>
    <row r="249" spans="1:14" ht="15.75" x14ac:dyDescent="0.25">
      <c r="A249" s="9" t="str">
        <f t="shared" si="36"/>
        <v>-</v>
      </c>
      <c r="B249" s="8">
        <v>705</v>
      </c>
      <c r="C249" s="5" t="str">
        <f t="shared" si="30"/>
        <v/>
      </c>
      <c r="D249" s="5" t="str">
        <f t="shared" si="30"/>
        <v/>
      </c>
      <c r="E249" s="5" t="str">
        <f t="shared" si="30"/>
        <v/>
      </c>
      <c r="F249" s="5" t="str">
        <f t="shared" si="30"/>
        <v/>
      </c>
      <c r="G249" s="5">
        <f t="shared" si="30"/>
        <v>7.5882986856988702E-2</v>
      </c>
      <c r="H249" s="7">
        <f t="shared" si="31"/>
        <v>7.5882986856988702E-2</v>
      </c>
      <c r="I249" s="6">
        <f t="shared" si="32"/>
        <v>53.497505734177032</v>
      </c>
      <c r="J249" s="4"/>
      <c r="K249" s="5">
        <f t="shared" si="33"/>
        <v>510.36620470404887</v>
      </c>
      <c r="L249" s="5">
        <f t="shared" si="34"/>
        <v>152.69454000000002</v>
      </c>
      <c r="M249" s="5">
        <f t="shared" si="35"/>
        <v>357.67166470404885</v>
      </c>
      <c r="N249" s="4"/>
    </row>
    <row r="250" spans="1:14" ht="15.75" x14ac:dyDescent="0.25">
      <c r="A250" s="9" t="str">
        <f t="shared" si="36"/>
        <v>-</v>
      </c>
      <c r="B250" s="8">
        <v>710</v>
      </c>
      <c r="C250" s="5" t="str">
        <f t="shared" si="30"/>
        <v/>
      </c>
      <c r="D250" s="5" t="str">
        <f t="shared" si="30"/>
        <v/>
      </c>
      <c r="E250" s="5" t="str">
        <f t="shared" si="30"/>
        <v/>
      </c>
      <c r="F250" s="5" t="str">
        <f t="shared" si="30"/>
        <v/>
      </c>
      <c r="G250" s="5">
        <f t="shared" si="30"/>
        <v>7.5462107782169996E-2</v>
      </c>
      <c r="H250" s="7">
        <f t="shared" si="31"/>
        <v>7.5462107782169996E-2</v>
      </c>
      <c r="I250" s="6">
        <f t="shared" si="32"/>
        <v>53.578096525340698</v>
      </c>
      <c r="J250" s="4"/>
      <c r="K250" s="5">
        <f t="shared" si="33"/>
        <v>511.13504085175026</v>
      </c>
      <c r="L250" s="5">
        <f t="shared" si="34"/>
        <v>153.77747999999997</v>
      </c>
      <c r="M250" s="5">
        <f t="shared" si="35"/>
        <v>357.35756085175029</v>
      </c>
      <c r="N250" s="4"/>
    </row>
    <row r="251" spans="1:14" ht="15.75" x14ac:dyDescent="0.25">
      <c r="A251" s="9" t="str">
        <f t="shared" si="36"/>
        <v>-</v>
      </c>
      <c r="B251" s="8">
        <v>715</v>
      </c>
      <c r="C251" s="5" t="str">
        <f t="shared" si="30"/>
        <v/>
      </c>
      <c r="D251" s="5" t="str">
        <f t="shared" si="30"/>
        <v/>
      </c>
      <c r="E251" s="5" t="str">
        <f t="shared" si="30"/>
        <v/>
      </c>
      <c r="F251" s="5" t="str">
        <f t="shared" si="30"/>
        <v/>
      </c>
      <c r="G251" s="5">
        <f t="shared" si="30"/>
        <v>7.5046492156986139E-2</v>
      </c>
      <c r="H251" s="7">
        <f t="shared" si="31"/>
        <v>7.5046492156986139E-2</v>
      </c>
      <c r="I251" s="6">
        <f t="shared" si="32"/>
        <v>53.658241892245087</v>
      </c>
      <c r="J251" s="4"/>
      <c r="K251" s="5">
        <f t="shared" si="33"/>
        <v>511.89962765201818</v>
      </c>
      <c r="L251" s="5">
        <f t="shared" si="34"/>
        <v>154.86041999999998</v>
      </c>
      <c r="M251" s="5">
        <f t="shared" si="35"/>
        <v>357.03920765201821</v>
      </c>
      <c r="N251" s="4"/>
    </row>
    <row r="252" spans="1:14" ht="15.75" x14ac:dyDescent="0.25">
      <c r="A252" s="9" t="str">
        <f t="shared" si="36"/>
        <v>-</v>
      </c>
      <c r="B252" s="8">
        <v>720</v>
      </c>
      <c r="C252" s="5" t="str">
        <f t="shared" ref="C252:G267" si="37">IF(AND($B252&gt;=C$103,$B252&lt;=C$104),(C$105/60)*$B252^(-C$106),"")</f>
        <v/>
      </c>
      <c r="D252" s="5" t="str">
        <f t="shared" si="37"/>
        <v/>
      </c>
      <c r="E252" s="5" t="str">
        <f t="shared" si="37"/>
        <v/>
      </c>
      <c r="F252" s="5" t="str">
        <f t="shared" si="37"/>
        <v/>
      </c>
      <c r="G252" s="5">
        <f t="shared" si="37"/>
        <v>7.4636038036024421E-2</v>
      </c>
      <c r="H252" s="7">
        <f t="shared" si="31"/>
        <v>7.4636038036024421E-2</v>
      </c>
      <c r="I252" s="6">
        <f t="shared" si="32"/>
        <v>53.737947385937581</v>
      </c>
      <c r="J252" s="4"/>
      <c r="K252" s="5">
        <f t="shared" si="33"/>
        <v>512.66001806184454</v>
      </c>
      <c r="L252" s="5">
        <f t="shared" si="34"/>
        <v>155.94335999999998</v>
      </c>
      <c r="M252" s="5">
        <f t="shared" si="35"/>
        <v>356.71665806184456</v>
      </c>
      <c r="N252" s="4"/>
    </row>
    <row r="253" spans="1:14" ht="15.75" x14ac:dyDescent="0.25">
      <c r="A253" s="9" t="str">
        <f t="shared" si="36"/>
        <v>-</v>
      </c>
      <c r="B253" s="8">
        <v>725</v>
      </c>
      <c r="C253" s="5" t="str">
        <f t="shared" si="37"/>
        <v/>
      </c>
      <c r="D253" s="5" t="str">
        <f t="shared" si="37"/>
        <v/>
      </c>
      <c r="E253" s="5" t="str">
        <f t="shared" si="37"/>
        <v/>
      </c>
      <c r="F253" s="5" t="str">
        <f t="shared" si="37"/>
        <v/>
      </c>
      <c r="G253" s="5">
        <f t="shared" si="37"/>
        <v>7.4230646138373255E-2</v>
      </c>
      <c r="H253" s="7">
        <f t="shared" si="31"/>
        <v>7.4230646138373255E-2</v>
      </c>
      <c r="I253" s="6">
        <f t="shared" si="32"/>
        <v>53.81721845032061</v>
      </c>
      <c r="J253" s="4"/>
      <c r="K253" s="5">
        <f t="shared" si="33"/>
        <v>513.41626401605868</v>
      </c>
      <c r="L253" s="5">
        <f t="shared" si="34"/>
        <v>157.02629999999999</v>
      </c>
      <c r="M253" s="5">
        <f t="shared" si="35"/>
        <v>356.38996401605868</v>
      </c>
      <c r="N253" s="4"/>
    </row>
    <row r="254" spans="1:14" ht="15.75" x14ac:dyDescent="0.25">
      <c r="A254" s="9" t="str">
        <f t="shared" si="36"/>
        <v>-</v>
      </c>
      <c r="B254" s="8">
        <v>730</v>
      </c>
      <c r="C254" s="5" t="str">
        <f t="shared" si="37"/>
        <v/>
      </c>
      <c r="D254" s="5" t="str">
        <f t="shared" si="37"/>
        <v/>
      </c>
      <c r="E254" s="5" t="str">
        <f t="shared" si="37"/>
        <v/>
      </c>
      <c r="F254" s="5" t="str">
        <f t="shared" si="37"/>
        <v/>
      </c>
      <c r="G254" s="5">
        <f t="shared" si="37"/>
        <v>7.3830219760194826E-2</v>
      </c>
      <c r="H254" s="7">
        <f t="shared" si="31"/>
        <v>7.3830219760194826E-2</v>
      </c>
      <c r="I254" s="6">
        <f t="shared" si="32"/>
        <v>53.89606042494222</v>
      </c>
      <c r="J254" s="4"/>
      <c r="K254" s="5">
        <f t="shared" si="33"/>
        <v>514.16841645394879</v>
      </c>
      <c r="L254" s="5">
        <f t="shared" si="34"/>
        <v>158.10924</v>
      </c>
      <c r="M254" s="5">
        <f t="shared" si="35"/>
        <v>356.05917645394879</v>
      </c>
      <c r="N254" s="4"/>
    </row>
    <row r="255" spans="1:14" ht="15.75" x14ac:dyDescent="0.25">
      <c r="A255" s="9" t="str">
        <f t="shared" si="36"/>
        <v>-</v>
      </c>
      <c r="B255" s="8">
        <v>735</v>
      </c>
      <c r="C255" s="5" t="str">
        <f t="shared" si="37"/>
        <v/>
      </c>
      <c r="D255" s="5" t="str">
        <f t="shared" si="37"/>
        <v/>
      </c>
      <c r="E255" s="5" t="str">
        <f t="shared" si="37"/>
        <v/>
      </c>
      <c r="F255" s="5" t="str">
        <f t="shared" si="37"/>
        <v/>
      </c>
      <c r="G255" s="5">
        <f t="shared" si="37"/>
        <v>7.3434664690742682E-2</v>
      </c>
      <c r="H255" s="7">
        <f t="shared" si="31"/>
        <v>7.3434664690742682E-2</v>
      </c>
      <c r="I255" s="6">
        <f t="shared" si="32"/>
        <v>53.974478547695874</v>
      </c>
      <c r="J255" s="4"/>
      <c r="K255" s="5">
        <f t="shared" si="33"/>
        <v>514.91652534501861</v>
      </c>
      <c r="L255" s="5">
        <f t="shared" si="34"/>
        <v>159.19217999999998</v>
      </c>
      <c r="M255" s="5">
        <f t="shared" si="35"/>
        <v>355.72434534501861</v>
      </c>
      <c r="N255" s="4"/>
    </row>
    <row r="256" spans="1:14" ht="15.75" x14ac:dyDescent="0.25">
      <c r="A256" s="9" t="str">
        <f t="shared" si="36"/>
        <v>-</v>
      </c>
      <c r="B256" s="8">
        <v>740</v>
      </c>
      <c r="C256" s="5" t="str">
        <f t="shared" si="37"/>
        <v/>
      </c>
      <c r="D256" s="5" t="str">
        <f t="shared" si="37"/>
        <v/>
      </c>
      <c r="E256" s="5" t="str">
        <f t="shared" si="37"/>
        <v/>
      </c>
      <c r="F256" s="5" t="str">
        <f t="shared" si="37"/>
        <v/>
      </c>
      <c r="G256" s="5">
        <f t="shared" si="37"/>
        <v>7.3043889131664985E-2</v>
      </c>
      <c r="H256" s="7">
        <f t="shared" si="31"/>
        <v>7.3043889131664985E-2</v>
      </c>
      <c r="I256" s="6">
        <f t="shared" si="32"/>
        <v>54.052477957432089</v>
      </c>
      <c r="J256" s="4"/>
      <c r="K256" s="5">
        <f t="shared" si="33"/>
        <v>515.66063971390213</v>
      </c>
      <c r="L256" s="5">
        <f t="shared" si="34"/>
        <v>160.27511999999999</v>
      </c>
      <c r="M256" s="5">
        <f t="shared" si="35"/>
        <v>355.38551971390211</v>
      </c>
      <c r="N256" s="4"/>
    </row>
    <row r="257" spans="1:14" ht="15.75" x14ac:dyDescent="0.25">
      <c r="A257" s="9" t="str">
        <f t="shared" si="36"/>
        <v>-</v>
      </c>
      <c r="B257" s="8">
        <v>745</v>
      </c>
      <c r="C257" s="5" t="str">
        <f t="shared" si="37"/>
        <v/>
      </c>
      <c r="D257" s="5" t="str">
        <f t="shared" si="37"/>
        <v/>
      </c>
      <c r="E257" s="5" t="str">
        <f t="shared" si="37"/>
        <v/>
      </c>
      <c r="F257" s="5" t="str">
        <f t="shared" si="37"/>
        <v/>
      </c>
      <c r="G257" s="5">
        <f t="shared" si="37"/>
        <v>7.265780361944453E-2</v>
      </c>
      <c r="H257" s="7">
        <f t="shared" si="31"/>
        <v>7.265780361944453E-2</v>
      </c>
      <c r="I257" s="6">
        <f t="shared" si="32"/>
        <v>54.130063696486175</v>
      </c>
      <c r="J257" s="4"/>
      <c r="K257" s="5">
        <f t="shared" si="33"/>
        <v>516.40080766447818</v>
      </c>
      <c r="L257" s="5">
        <f t="shared" si="34"/>
        <v>161.35805999999999</v>
      </c>
      <c r="M257" s="5">
        <f t="shared" si="35"/>
        <v>355.04274766447816</v>
      </c>
      <c r="N257" s="4"/>
    </row>
    <row r="258" spans="1:14" ht="15.75" x14ac:dyDescent="0.25">
      <c r="A258" s="9" t="str">
        <f t="shared" si="36"/>
        <v>-</v>
      </c>
      <c r="B258" s="8">
        <v>750</v>
      </c>
      <c r="C258" s="5" t="str">
        <f t="shared" si="37"/>
        <v/>
      </c>
      <c r="D258" s="5" t="str">
        <f t="shared" si="37"/>
        <v/>
      </c>
      <c r="E258" s="5" t="str">
        <f t="shared" si="37"/>
        <v/>
      </c>
      <c r="F258" s="5" t="str">
        <f t="shared" si="37"/>
        <v/>
      </c>
      <c r="G258" s="5">
        <f t="shared" si="37"/>
        <v>7.2276320950833431E-2</v>
      </c>
      <c r="H258" s="7">
        <f t="shared" si="31"/>
        <v>7.2276320950833431E-2</v>
      </c>
      <c r="I258" s="6">
        <f t="shared" si="32"/>
        <v>54.207240713125074</v>
      </c>
      <c r="J258" s="4"/>
      <c r="K258" s="5">
        <f t="shared" si="33"/>
        <v>517.1370764032132</v>
      </c>
      <c r="L258" s="5">
        <f t="shared" si="34"/>
        <v>162.441</v>
      </c>
      <c r="M258" s="5">
        <f t="shared" si="35"/>
        <v>354.69607640321317</v>
      </c>
      <c r="N258" s="4"/>
    </row>
    <row r="259" spans="1:14" ht="15.75" x14ac:dyDescent="0.25">
      <c r="A259" s="9" t="str">
        <f t="shared" si="36"/>
        <v>-</v>
      </c>
      <c r="B259" s="8">
        <v>755</v>
      </c>
      <c r="C259" s="5" t="str">
        <f t="shared" si="37"/>
        <v/>
      </c>
      <c r="D259" s="5" t="str">
        <f t="shared" si="37"/>
        <v/>
      </c>
      <c r="E259" s="5" t="str">
        <f t="shared" si="37"/>
        <v/>
      </c>
      <c r="F259" s="5" t="str">
        <f t="shared" si="37"/>
        <v/>
      </c>
      <c r="G259" s="5">
        <f t="shared" si="37"/>
        <v>7.1899356111146603E-2</v>
      </c>
      <c r="H259" s="7">
        <f t="shared" si="31"/>
        <v>7.1899356111146603E-2</v>
      </c>
      <c r="I259" s="6">
        <f t="shared" si="32"/>
        <v>54.284013863915689</v>
      </c>
      <c r="J259" s="4"/>
      <c r="K259" s="5">
        <f t="shared" si="33"/>
        <v>517.86949226175568</v>
      </c>
      <c r="L259" s="5">
        <f t="shared" si="34"/>
        <v>163.52394000000001</v>
      </c>
      <c r="M259" s="5">
        <f t="shared" si="35"/>
        <v>354.34555226175564</v>
      </c>
      <c r="N259" s="4"/>
    </row>
    <row r="260" spans="1:14" ht="15.75" x14ac:dyDescent="0.25">
      <c r="A260" s="9" t="str">
        <f t="shared" si="36"/>
        <v>-</v>
      </c>
      <c r="B260" s="8">
        <v>760</v>
      </c>
      <c r="C260" s="5" t="str">
        <f t="shared" si="37"/>
        <v/>
      </c>
      <c r="D260" s="5" t="str">
        <f t="shared" si="37"/>
        <v/>
      </c>
      <c r="E260" s="5" t="str">
        <f t="shared" si="37"/>
        <v/>
      </c>
      <c r="F260" s="5" t="str">
        <f t="shared" si="37"/>
        <v/>
      </c>
      <c r="G260" s="5">
        <f t="shared" si="37"/>
        <v>7.1526826205288177E-2</v>
      </c>
      <c r="H260" s="7">
        <f t="shared" si="31"/>
        <v>7.1526826205288177E-2</v>
      </c>
      <c r="I260" s="6">
        <f t="shared" si="32"/>
        <v>54.360387916019015</v>
      </c>
      <c r="J260" s="4"/>
      <c r="K260" s="5">
        <f t="shared" si="33"/>
        <v>518.59810071882134</v>
      </c>
      <c r="L260" s="5">
        <f t="shared" si="34"/>
        <v>164.60688000000002</v>
      </c>
      <c r="M260" s="5">
        <f t="shared" si="35"/>
        <v>353.9912207188213</v>
      </c>
      <c r="N260" s="4"/>
    </row>
    <row r="261" spans="1:14" ht="15.75" x14ac:dyDescent="0.25">
      <c r="A261" s="9" t="str">
        <f t="shared" si="36"/>
        <v>-</v>
      </c>
      <c r="B261" s="8">
        <v>765</v>
      </c>
      <c r="C261" s="5" t="str">
        <f t="shared" si="37"/>
        <v/>
      </c>
      <c r="D261" s="5" t="str">
        <f t="shared" si="37"/>
        <v/>
      </c>
      <c r="E261" s="5" t="str">
        <f t="shared" si="37"/>
        <v/>
      </c>
      <c r="F261" s="5" t="str">
        <f t="shared" si="37"/>
        <v/>
      </c>
      <c r="G261" s="5">
        <f t="shared" si="37"/>
        <v>7.1158650391388314E-2</v>
      </c>
      <c r="H261" s="7">
        <f t="shared" si="31"/>
        <v>7.1158650391388314E-2</v>
      </c>
      <c r="I261" s="6">
        <f t="shared" si="32"/>
        <v>54.436367549412061</v>
      </c>
      <c r="J261" s="4"/>
      <c r="K261" s="5">
        <f t="shared" si="33"/>
        <v>519.32294642139107</v>
      </c>
      <c r="L261" s="5">
        <f t="shared" si="34"/>
        <v>165.68982</v>
      </c>
      <c r="M261" s="5">
        <f t="shared" si="35"/>
        <v>353.63312642139107</v>
      </c>
      <c r="N261" s="4"/>
    </row>
    <row r="262" spans="1:14" ht="15.75" x14ac:dyDescent="0.25">
      <c r="A262" s="9" t="str">
        <f t="shared" si="36"/>
        <v>-</v>
      </c>
      <c r="B262" s="8">
        <v>770</v>
      </c>
      <c r="C262" s="5" t="str">
        <f t="shared" si="37"/>
        <v/>
      </c>
      <c r="D262" s="5" t="str">
        <f t="shared" si="37"/>
        <v/>
      </c>
      <c r="E262" s="5" t="str">
        <f t="shared" si="37"/>
        <v/>
      </c>
      <c r="F262" s="5" t="str">
        <f t="shared" si="37"/>
        <v/>
      </c>
      <c r="G262" s="5">
        <f t="shared" si="37"/>
        <v>7.0794749816934913E-2</v>
      </c>
      <c r="H262" s="7">
        <f t="shared" si="31"/>
        <v>7.0794749816934913E-2</v>
      </c>
      <c r="I262" s="6">
        <f t="shared" si="32"/>
        <v>54.511957359039883</v>
      </c>
      <c r="J262" s="4"/>
      <c r="K262" s="5">
        <f t="shared" si="33"/>
        <v>520.04407320524047</v>
      </c>
      <c r="L262" s="5">
        <f t="shared" si="34"/>
        <v>166.77276000000001</v>
      </c>
      <c r="M262" s="5">
        <f t="shared" si="35"/>
        <v>353.27131320524046</v>
      </c>
      <c r="N262" s="4"/>
    </row>
    <row r="263" spans="1:14" ht="15.75" x14ac:dyDescent="0.25">
      <c r="A263" s="9" t="str">
        <f t="shared" si="36"/>
        <v>-</v>
      </c>
      <c r="B263" s="8">
        <v>775</v>
      </c>
      <c r="C263" s="5" t="str">
        <f t="shared" si="37"/>
        <v/>
      </c>
      <c r="D263" s="5" t="str">
        <f t="shared" si="37"/>
        <v/>
      </c>
      <c r="E263" s="5" t="str">
        <f t="shared" si="37"/>
        <v/>
      </c>
      <c r="F263" s="5" t="str">
        <f t="shared" si="37"/>
        <v/>
      </c>
      <c r="G263" s="5">
        <f t="shared" si="37"/>
        <v>7.0435047557292602E-2</v>
      </c>
      <c r="H263" s="7">
        <f t="shared" si="31"/>
        <v>7.0435047557292602E-2</v>
      </c>
      <c r="I263" s="6">
        <f t="shared" si="32"/>
        <v>54.587161856901766</v>
      </c>
      <c r="J263" s="4"/>
      <c r="K263" s="5">
        <f t="shared" si="33"/>
        <v>520.76152411484281</v>
      </c>
      <c r="L263" s="5">
        <f t="shared" si="34"/>
        <v>167.85569999999998</v>
      </c>
      <c r="M263" s="5">
        <f t="shared" si="35"/>
        <v>352.90582411484286</v>
      </c>
      <c r="N263" s="4"/>
    </row>
    <row r="264" spans="1:14" ht="15.75" x14ac:dyDescent="0.25">
      <c r="A264" s="9" t="str">
        <f t="shared" si="36"/>
        <v>-</v>
      </c>
      <c r="B264" s="8">
        <v>780</v>
      </c>
      <c r="C264" s="5" t="str">
        <f t="shared" si="37"/>
        <v/>
      </c>
      <c r="D264" s="5" t="str">
        <f t="shared" si="37"/>
        <v/>
      </c>
      <c r="E264" s="5" t="str">
        <f t="shared" si="37"/>
        <v/>
      </c>
      <c r="F264" s="5" t="str">
        <f t="shared" si="37"/>
        <v/>
      </c>
      <c r="G264" s="5">
        <f t="shared" si="37"/>
        <v>7.0079468556503058E-2</v>
      </c>
      <c r="H264" s="7">
        <f t="shared" si="31"/>
        <v>7.0079468556503058E-2</v>
      </c>
      <c r="I264" s="6">
        <f t="shared" si="32"/>
        <v>54.661985474072388</v>
      </c>
      <c r="J264" s="4"/>
      <c r="K264" s="5">
        <f t="shared" si="33"/>
        <v>521.47534142265056</v>
      </c>
      <c r="L264" s="5">
        <f t="shared" si="34"/>
        <v>168.93863999999999</v>
      </c>
      <c r="M264" s="5">
        <f t="shared" si="35"/>
        <v>352.53670142265059</v>
      </c>
      <c r="N264" s="4"/>
    </row>
    <row r="265" spans="1:14" ht="15.75" x14ac:dyDescent="0.25">
      <c r="A265" s="9" t="str">
        <f t="shared" si="36"/>
        <v>-</v>
      </c>
      <c r="B265" s="8">
        <v>785</v>
      </c>
      <c r="C265" s="5" t="str">
        <f t="shared" si="37"/>
        <v/>
      </c>
      <c r="D265" s="5" t="str">
        <f t="shared" si="37"/>
        <v/>
      </c>
      <c r="E265" s="5" t="str">
        <f t="shared" si="37"/>
        <v/>
      </c>
      <c r="F265" s="5" t="str">
        <f t="shared" si="37"/>
        <v/>
      </c>
      <c r="G265" s="5">
        <f t="shared" si="37"/>
        <v>6.9727939570269404E-2</v>
      </c>
      <c r="H265" s="7">
        <f t="shared" si="31"/>
        <v>6.9727939570269404E-2</v>
      </c>
      <c r="I265" s="6">
        <f t="shared" si="32"/>
        <v>54.736432562661484</v>
      </c>
      <c r="J265" s="4"/>
      <c r="K265" s="5">
        <f t="shared" si="33"/>
        <v>522.18556664779055</v>
      </c>
      <c r="L265" s="5">
        <f t="shared" si="34"/>
        <v>170.02158</v>
      </c>
      <c r="M265" s="5">
        <f t="shared" si="35"/>
        <v>352.16398664779058</v>
      </c>
      <c r="N265" s="4"/>
    </row>
    <row r="266" spans="1:14" ht="15.75" x14ac:dyDescent="0.25">
      <c r="A266" s="9" t="str">
        <f t="shared" si="36"/>
        <v>-</v>
      </c>
      <c r="B266" s="8">
        <v>790</v>
      </c>
      <c r="C266" s="5" t="str">
        <f t="shared" si="37"/>
        <v/>
      </c>
      <c r="D266" s="5" t="str">
        <f t="shared" si="37"/>
        <v/>
      </c>
      <c r="E266" s="5" t="str">
        <f t="shared" si="37"/>
        <v/>
      </c>
      <c r="F266" s="5" t="str">
        <f t="shared" si="37"/>
        <v/>
      </c>
      <c r="G266" s="5">
        <f t="shared" si="37"/>
        <v>6.9380389111030311E-2</v>
      </c>
      <c r="H266" s="7">
        <f t="shared" si="31"/>
        <v>6.9380389111030311E-2</v>
      </c>
      <c r="I266" s="6">
        <f t="shared" si="32"/>
        <v>54.810507397713948</v>
      </c>
      <c r="J266" s="4"/>
      <c r="K266" s="5">
        <f t="shared" si="33"/>
        <v>522.89224057419108</v>
      </c>
      <c r="L266" s="5">
        <f t="shared" si="34"/>
        <v>171.10451999999998</v>
      </c>
      <c r="M266" s="5">
        <f t="shared" si="35"/>
        <v>351.7877205741911</v>
      </c>
      <c r="N266" s="4"/>
    </row>
    <row r="267" spans="1:14" ht="15.75" x14ac:dyDescent="0.25">
      <c r="A267" s="9" t="str">
        <f t="shared" si="36"/>
        <v>-</v>
      </c>
      <c r="B267" s="8">
        <v>795</v>
      </c>
      <c r="C267" s="5" t="str">
        <f t="shared" si="37"/>
        <v/>
      </c>
      <c r="D267" s="5" t="str">
        <f t="shared" si="37"/>
        <v/>
      </c>
      <c r="E267" s="5" t="str">
        <f t="shared" si="37"/>
        <v/>
      </c>
      <c r="F267" s="5" t="str">
        <f t="shared" si="37"/>
        <v/>
      </c>
      <c r="G267" s="5">
        <f t="shared" si="37"/>
        <v>6.903674739503432E-2</v>
      </c>
      <c r="H267" s="7">
        <f t="shared" si="31"/>
        <v>6.903674739503432E-2</v>
      </c>
      <c r="I267" s="6">
        <f t="shared" si="32"/>
        <v>54.884214179052286</v>
      </c>
      <c r="J267" s="4"/>
      <c r="K267" s="5">
        <f t="shared" si="33"/>
        <v>523.59540326815875</v>
      </c>
      <c r="L267" s="5">
        <f t="shared" si="34"/>
        <v>172.18745999999999</v>
      </c>
      <c r="M267" s="5">
        <f t="shared" si="35"/>
        <v>351.40794326815876</v>
      </c>
      <c r="N267" s="4"/>
    </row>
    <row r="268" spans="1:14" ht="15.75" x14ac:dyDescent="0.25">
      <c r="A268" s="9" t="str">
        <f t="shared" si="36"/>
        <v>-</v>
      </c>
      <c r="B268" s="8">
        <v>800</v>
      </c>
      <c r="C268" s="5" t="str">
        <f t="shared" ref="C268:G283" si="38">IF(AND($B268&gt;=C$103,$B268&lt;=C$104),(C$105/60)*$B268^(-C$106),"")</f>
        <v/>
      </c>
      <c r="D268" s="5" t="str">
        <f t="shared" si="38"/>
        <v/>
      </c>
      <c r="E268" s="5" t="str">
        <f t="shared" si="38"/>
        <v/>
      </c>
      <c r="F268" s="5" t="str">
        <f t="shared" si="38"/>
        <v/>
      </c>
      <c r="G268" s="5">
        <f t="shared" si="38"/>
        <v>6.8696946291329761E-2</v>
      </c>
      <c r="H268" s="7">
        <f t="shared" si="31"/>
        <v>6.8696946291329761E-2</v>
      </c>
      <c r="I268" s="6">
        <f t="shared" si="32"/>
        <v>54.957557033063807</v>
      </c>
      <c r="J268" s="4"/>
      <c r="K268" s="5">
        <f t="shared" si="33"/>
        <v>524.29509409542868</v>
      </c>
      <c r="L268" s="5">
        <f t="shared" si="34"/>
        <v>173.2704</v>
      </c>
      <c r="M268" s="5">
        <f t="shared" si="35"/>
        <v>351.02469409542869</v>
      </c>
      <c r="N268" s="4"/>
    </row>
    <row r="269" spans="1:14" ht="15.75" x14ac:dyDescent="0.25">
      <c r="A269" s="9" t="str">
        <f t="shared" si="36"/>
        <v>-</v>
      </c>
      <c r="B269" s="8">
        <v>805</v>
      </c>
      <c r="C269" s="5" t="str">
        <f t="shared" si="38"/>
        <v/>
      </c>
      <c r="D269" s="5" t="str">
        <f t="shared" si="38"/>
        <v/>
      </c>
      <c r="E269" s="5" t="str">
        <f t="shared" si="38"/>
        <v/>
      </c>
      <c r="F269" s="5" t="str">
        <f t="shared" si="38"/>
        <v/>
      </c>
      <c r="G269" s="5">
        <f t="shared" si="38"/>
        <v>6.8360919272589499E-2</v>
      </c>
      <c r="H269" s="7">
        <f t="shared" si="31"/>
        <v>6.8360919272589499E-2</v>
      </c>
      <c r="I269" s="6">
        <f t="shared" si="32"/>
        <v>55.03054001443455</v>
      </c>
      <c r="J269" s="4"/>
      <c r="K269" s="5">
        <f t="shared" si="33"/>
        <v>524.9913517377056</v>
      </c>
      <c r="L269" s="5">
        <f t="shared" si="34"/>
        <v>174.35334</v>
      </c>
      <c r="M269" s="5">
        <f t="shared" si="35"/>
        <v>350.6380117377056</v>
      </c>
      <c r="N269" s="4"/>
    </row>
    <row r="270" spans="1:14" ht="15.75" x14ac:dyDescent="0.25">
      <c r="A270" s="9" t="str">
        <f t="shared" si="36"/>
        <v>-</v>
      </c>
      <c r="B270" s="8">
        <v>810</v>
      </c>
      <c r="C270" s="5" t="str">
        <f t="shared" si="38"/>
        <v/>
      </c>
      <c r="D270" s="5" t="str">
        <f t="shared" si="38"/>
        <v/>
      </c>
      <c r="E270" s="5" t="str">
        <f t="shared" si="38"/>
        <v/>
      </c>
      <c r="F270" s="5" t="str">
        <f t="shared" si="38"/>
        <v/>
      </c>
      <c r="G270" s="5">
        <f t="shared" si="38"/>
        <v>6.8028601367693745E-2</v>
      </c>
      <c r="H270" s="7">
        <f t="shared" si="31"/>
        <v>6.8028601367693745E-2</v>
      </c>
      <c r="I270" s="6">
        <f t="shared" si="32"/>
        <v>55.103167107831936</v>
      </c>
      <c r="J270" s="4"/>
      <c r="K270" s="5">
        <f t="shared" si="33"/>
        <v>525.68421420871664</v>
      </c>
      <c r="L270" s="5">
        <f t="shared" si="34"/>
        <v>175.43628000000001</v>
      </c>
      <c r="M270" s="5">
        <f t="shared" si="35"/>
        <v>350.24793420871663</v>
      </c>
      <c r="N270" s="4"/>
    </row>
    <row r="271" spans="1:14" ht="15.75" x14ac:dyDescent="0.25">
      <c r="A271" s="9" t="str">
        <f t="shared" si="36"/>
        <v>-</v>
      </c>
      <c r="B271" s="8">
        <v>815</v>
      </c>
      <c r="C271" s="5" t="str">
        <f t="shared" si="38"/>
        <v/>
      </c>
      <c r="D271" s="5" t="str">
        <f t="shared" si="38"/>
        <v/>
      </c>
      <c r="E271" s="5" t="str">
        <f t="shared" si="38"/>
        <v/>
      </c>
      <c r="F271" s="5" t="str">
        <f t="shared" si="38"/>
        <v/>
      </c>
      <c r="G271" s="5">
        <f t="shared" si="38"/>
        <v>6.7699929115996663E-2</v>
      </c>
      <c r="H271" s="7">
        <f t="shared" si="31"/>
        <v>6.7699929115996663E-2</v>
      </c>
      <c r="I271" s="6">
        <f t="shared" si="32"/>
        <v>55.175442229537282</v>
      </c>
      <c r="J271" s="4"/>
      <c r="K271" s="5">
        <f t="shared" si="33"/>
        <v>526.37371886978565</v>
      </c>
      <c r="L271" s="5">
        <f t="shared" si="34"/>
        <v>176.51921999999999</v>
      </c>
      <c r="M271" s="5">
        <f t="shared" si="35"/>
        <v>349.85449886978563</v>
      </c>
      <c r="N271" s="4"/>
    </row>
    <row r="272" spans="1:14" ht="15.75" x14ac:dyDescent="0.25">
      <c r="A272" s="9" t="str">
        <f t="shared" si="36"/>
        <v>-</v>
      </c>
      <c r="B272" s="8">
        <v>820</v>
      </c>
      <c r="C272" s="5" t="str">
        <f t="shared" si="38"/>
        <v/>
      </c>
      <c r="D272" s="5" t="str">
        <f t="shared" si="38"/>
        <v/>
      </c>
      <c r="E272" s="5" t="str">
        <f t="shared" si="38"/>
        <v/>
      </c>
      <c r="F272" s="5" t="str">
        <f t="shared" si="38"/>
        <v/>
      </c>
      <c r="G272" s="5">
        <f t="shared" si="38"/>
        <v>6.7374840523208648E-2</v>
      </c>
      <c r="H272" s="7">
        <f t="shared" si="31"/>
        <v>6.7374840523208648E-2</v>
      </c>
      <c r="I272" s="6">
        <f t="shared" si="32"/>
        <v>55.247369229031094</v>
      </c>
      <c r="J272" s="4"/>
      <c r="K272" s="5">
        <f t="shared" si="33"/>
        <v>527.05990244495661</v>
      </c>
      <c r="L272" s="5">
        <f t="shared" si="34"/>
        <v>177.60216</v>
      </c>
      <c r="M272" s="5">
        <f t="shared" si="35"/>
        <v>349.45774244495658</v>
      </c>
      <c r="N272" s="4"/>
    </row>
    <row r="273" spans="1:14" ht="15.75" x14ac:dyDescent="0.25">
      <c r="A273" s="9" t="str">
        <f t="shared" si="36"/>
        <v>-</v>
      </c>
      <c r="B273" s="8">
        <v>825</v>
      </c>
      <c r="C273" s="5" t="str">
        <f t="shared" si="38"/>
        <v/>
      </c>
      <c r="D273" s="5" t="str">
        <f t="shared" si="38"/>
        <v/>
      </c>
      <c r="E273" s="5" t="str">
        <f t="shared" si="38"/>
        <v/>
      </c>
      <c r="F273" s="5" t="str">
        <f t="shared" si="38"/>
        <v/>
      </c>
      <c r="G273" s="5">
        <f t="shared" si="38"/>
        <v>6.7053275018826408E-2</v>
      </c>
      <c r="H273" s="7">
        <f t="shared" si="31"/>
        <v>6.7053275018826408E-2</v>
      </c>
      <c r="I273" s="6">
        <f t="shared" si="32"/>
        <v>55.318951890531785</v>
      </c>
      <c r="J273" s="4"/>
      <c r="K273" s="5">
        <f t="shared" si="33"/>
        <v>527.74280103567321</v>
      </c>
      <c r="L273" s="5">
        <f t="shared" si="34"/>
        <v>178.68510000000001</v>
      </c>
      <c r="M273" s="5">
        <f t="shared" si="35"/>
        <v>349.05770103567318</v>
      </c>
      <c r="N273" s="4"/>
    </row>
    <row r="274" spans="1:14" ht="15.75" x14ac:dyDescent="0.25">
      <c r="A274" s="9" t="str">
        <f t="shared" si="36"/>
        <v>-</v>
      </c>
      <c r="B274" s="8">
        <v>830</v>
      </c>
      <c r="C274" s="5" t="str">
        <f t="shared" si="38"/>
        <v/>
      </c>
      <c r="D274" s="5" t="str">
        <f t="shared" si="38"/>
        <v/>
      </c>
      <c r="E274" s="5" t="str">
        <f t="shared" si="38"/>
        <v/>
      </c>
      <c r="F274" s="5" t="str">
        <f t="shared" si="38"/>
        <v/>
      </c>
      <c r="G274" s="5">
        <f t="shared" si="38"/>
        <v>6.6735173415048213E-2</v>
      </c>
      <c r="H274" s="7">
        <f t="shared" si="31"/>
        <v>6.6735173415048213E-2</v>
      </c>
      <c r="I274" s="6">
        <f t="shared" si="32"/>
        <v>55.390193934490014</v>
      </c>
      <c r="J274" s="4"/>
      <c r="K274" s="5">
        <f t="shared" si="33"/>
        <v>528.42245013503475</v>
      </c>
      <c r="L274" s="5">
        <f t="shared" si="34"/>
        <v>179.76804000000001</v>
      </c>
      <c r="M274" s="5">
        <f t="shared" si="35"/>
        <v>348.65441013503471</v>
      </c>
      <c r="N274" s="4"/>
    </row>
    <row r="275" spans="1:14" ht="15.75" x14ac:dyDescent="0.25">
      <c r="A275" s="9" t="str">
        <f t="shared" si="36"/>
        <v>-</v>
      </c>
      <c r="B275" s="8">
        <v>835</v>
      </c>
      <c r="C275" s="5" t="str">
        <f t="shared" si="38"/>
        <v/>
      </c>
      <c r="D275" s="5" t="str">
        <f t="shared" si="38"/>
        <v/>
      </c>
      <c r="E275" s="5" t="str">
        <f t="shared" si="38"/>
        <v/>
      </c>
      <c r="F275" s="5" t="str">
        <f t="shared" si="38"/>
        <v/>
      </c>
      <c r="G275" s="5">
        <f t="shared" si="38"/>
        <v>6.6420477867114025E-2</v>
      </c>
      <c r="H275" s="7">
        <f t="shared" si="31"/>
        <v>6.6420477867114025E-2</v>
      </c>
      <c r="I275" s="6">
        <f t="shared" si="32"/>
        <v>55.461099019040212</v>
      </c>
      <c r="J275" s="4"/>
      <c r="K275" s="5">
        <f t="shared" si="33"/>
        <v>529.09888464164362</v>
      </c>
      <c r="L275" s="5">
        <f t="shared" si="34"/>
        <v>180.85097999999999</v>
      </c>
      <c r="M275" s="5">
        <f t="shared" si="35"/>
        <v>348.24790464164363</v>
      </c>
      <c r="N275" s="4"/>
    </row>
    <row r="276" spans="1:14" ht="15.75" x14ac:dyDescent="0.25">
      <c r="A276" s="9" t="str">
        <f t="shared" si="36"/>
        <v>-</v>
      </c>
      <c r="B276" s="8">
        <v>840</v>
      </c>
      <c r="C276" s="5" t="str">
        <f t="shared" si="38"/>
        <v/>
      </c>
      <c r="D276" s="5" t="str">
        <f t="shared" si="38"/>
        <v/>
      </c>
      <c r="E276" s="5" t="str">
        <f t="shared" si="38"/>
        <v/>
      </c>
      <c r="F276" s="5" t="str">
        <f t="shared" si="38"/>
        <v/>
      </c>
      <c r="G276" s="5">
        <f t="shared" si="38"/>
        <v>6.6109131835011992E-2</v>
      </c>
      <c r="H276" s="7">
        <f t="shared" si="31"/>
        <v>6.6109131835011992E-2</v>
      </c>
      <c r="I276" s="6">
        <f t="shared" si="32"/>
        <v>55.531670741410075</v>
      </c>
      <c r="J276" s="4"/>
      <c r="K276" s="5">
        <f t="shared" si="33"/>
        <v>529.77213887305209</v>
      </c>
      <c r="L276" s="5">
        <f t="shared" si="34"/>
        <v>181.93391999999997</v>
      </c>
      <c r="M276" s="5">
        <f t="shared" si="35"/>
        <v>347.83821887305214</v>
      </c>
      <c r="N276" s="4"/>
    </row>
    <row r="277" spans="1:14" ht="15.75" x14ac:dyDescent="0.25">
      <c r="A277" s="9" t="str">
        <f t="shared" si="36"/>
        <v>-</v>
      </c>
      <c r="B277" s="8">
        <v>845</v>
      </c>
      <c r="C277" s="5" t="str">
        <f t="shared" si="38"/>
        <v/>
      </c>
      <c r="D277" s="5" t="str">
        <f t="shared" si="38"/>
        <v/>
      </c>
      <c r="E277" s="5" t="str">
        <f t="shared" si="38"/>
        <v/>
      </c>
      <c r="F277" s="5" t="str">
        <f t="shared" si="38"/>
        <v/>
      </c>
      <c r="G277" s="5">
        <f t="shared" si="38"/>
        <v>6.5801080046497831E-2</v>
      </c>
      <c r="H277" s="7">
        <f t="shared" si="31"/>
        <v>6.5801080046497831E-2</v>
      </c>
      <c r="I277" s="6">
        <f t="shared" si="32"/>
        <v>55.601912639290667</v>
      </c>
      <c r="J277" s="4"/>
      <c r="K277" s="5">
        <f t="shared" si="33"/>
        <v>530.44224657883296</v>
      </c>
      <c r="L277" s="5">
        <f t="shared" si="34"/>
        <v>183.01685999999998</v>
      </c>
      <c r="M277" s="5">
        <f t="shared" si="35"/>
        <v>347.42538657883301</v>
      </c>
      <c r="N277" s="4"/>
    </row>
    <row r="278" spans="1:14" ht="15.75" x14ac:dyDescent="0.25">
      <c r="A278" s="9" t="str">
        <f t="shared" si="36"/>
        <v>-</v>
      </c>
      <c r="B278" s="8">
        <v>850</v>
      </c>
      <c r="C278" s="5" t="str">
        <f t="shared" si="38"/>
        <v/>
      </c>
      <c r="D278" s="5" t="str">
        <f t="shared" si="38"/>
        <v/>
      </c>
      <c r="E278" s="5" t="str">
        <f t="shared" si="38"/>
        <v/>
      </c>
      <c r="F278" s="5" t="str">
        <f t="shared" si="38"/>
        <v/>
      </c>
      <c r="G278" s="5">
        <f t="shared" si="38"/>
        <v>6.5496268461373117E-2</v>
      </c>
      <c r="H278" s="7">
        <f t="shared" si="31"/>
        <v>6.5496268461373117E-2</v>
      </c>
      <c r="I278" s="6">
        <f t="shared" si="32"/>
        <v>55.671828192167148</v>
      </c>
      <c r="J278" s="4"/>
      <c r="K278" s="5">
        <f t="shared" si="33"/>
        <v>531.10924095327459</v>
      </c>
      <c r="L278" s="5">
        <f t="shared" si="34"/>
        <v>184.09979999999999</v>
      </c>
      <c r="M278" s="5">
        <f t="shared" si="35"/>
        <v>347.00944095327463</v>
      </c>
      <c r="N278" s="4"/>
    </row>
    <row r="279" spans="1:14" ht="15.75" x14ac:dyDescent="0.25">
      <c r="A279" s="9" t="str">
        <f t="shared" si="36"/>
        <v>-</v>
      </c>
      <c r="B279" s="8">
        <v>855</v>
      </c>
      <c r="C279" s="5" t="str">
        <f t="shared" si="38"/>
        <v/>
      </c>
      <c r="D279" s="5" t="str">
        <f t="shared" si="38"/>
        <v/>
      </c>
      <c r="E279" s="5" t="str">
        <f t="shared" si="38"/>
        <v/>
      </c>
      <c r="F279" s="5" t="str">
        <f t="shared" si="38"/>
        <v/>
      </c>
      <c r="G279" s="5">
        <f t="shared" si="38"/>
        <v>6.5194644236973909E-2</v>
      </c>
      <c r="H279" s="7">
        <f t="shared" si="31"/>
        <v>6.5194644236973909E-2</v>
      </c>
      <c r="I279" s="6">
        <f t="shared" si="32"/>
        <v>55.741420822612689</v>
      </c>
      <c r="J279" s="4"/>
      <c r="K279" s="5">
        <f t="shared" si="33"/>
        <v>531.77315464772505</v>
      </c>
      <c r="L279" s="5">
        <f t="shared" si="34"/>
        <v>185.18274</v>
      </c>
      <c r="M279" s="5">
        <f t="shared" si="35"/>
        <v>346.59041464772508</v>
      </c>
      <c r="N279" s="4"/>
    </row>
    <row r="280" spans="1:14" ht="15.75" x14ac:dyDescent="0.25">
      <c r="A280" s="9" t="str">
        <f t="shared" si="36"/>
        <v>-</v>
      </c>
      <c r="B280" s="8">
        <v>860</v>
      </c>
      <c r="C280" s="5" t="str">
        <f t="shared" si="38"/>
        <v/>
      </c>
      <c r="D280" s="5" t="str">
        <f t="shared" si="38"/>
        <v/>
      </c>
      <c r="E280" s="5" t="str">
        <f t="shared" si="38"/>
        <v/>
      </c>
      <c r="F280" s="5" t="str">
        <f t="shared" si="38"/>
        <v/>
      </c>
      <c r="G280" s="5">
        <f t="shared" si="38"/>
        <v>6.4896155694820615E-2</v>
      </c>
      <c r="H280" s="7">
        <f t="shared" si="31"/>
        <v>6.4896155694820615E-2</v>
      </c>
      <c r="I280" s="6">
        <f t="shared" si="32"/>
        <v>55.810693897545725</v>
      </c>
      <c r="J280" s="4"/>
      <c r="K280" s="5">
        <f t="shared" si="33"/>
        <v>532.43401978258623</v>
      </c>
      <c r="L280" s="5">
        <f t="shared" si="34"/>
        <v>186.26568</v>
      </c>
      <c r="M280" s="5">
        <f t="shared" si="35"/>
        <v>346.16833978258626</v>
      </c>
      <c r="N280" s="4"/>
    </row>
    <row r="281" spans="1:14" ht="15.75" x14ac:dyDescent="0.25">
      <c r="A281" s="9" t="str">
        <f t="shared" si="36"/>
        <v>-</v>
      </c>
      <c r="B281" s="8">
        <v>865</v>
      </c>
      <c r="C281" s="5" t="str">
        <f t="shared" si="38"/>
        <v/>
      </c>
      <c r="D281" s="5" t="str">
        <f t="shared" si="38"/>
        <v/>
      </c>
      <c r="E281" s="5" t="str">
        <f t="shared" si="38"/>
        <v/>
      </c>
      <c r="F281" s="5" t="str">
        <f t="shared" si="38"/>
        <v/>
      </c>
      <c r="G281" s="5">
        <f t="shared" si="38"/>
        <v>6.4600752288384744E-2</v>
      </c>
      <c r="H281" s="7">
        <f t="shared" si="31"/>
        <v>6.4600752288384744E-2</v>
      </c>
      <c r="I281" s="6">
        <f t="shared" si="32"/>
        <v>55.879650729452806</v>
      </c>
      <c r="J281" s="4"/>
      <c r="K281" s="5">
        <f t="shared" si="33"/>
        <v>533.09186795897983</v>
      </c>
      <c r="L281" s="5">
        <f t="shared" si="34"/>
        <v>187.34861999999998</v>
      </c>
      <c r="M281" s="5">
        <f t="shared" si="35"/>
        <v>345.74324795897985</v>
      </c>
      <c r="N281" s="4"/>
    </row>
    <row r="282" spans="1:14" ht="15.75" x14ac:dyDescent="0.25">
      <c r="A282" s="9" t="str">
        <f t="shared" si="36"/>
        <v>-</v>
      </c>
      <c r="B282" s="8">
        <v>870</v>
      </c>
      <c r="C282" s="5" t="str">
        <f t="shared" si="38"/>
        <v/>
      </c>
      <c r="D282" s="5" t="str">
        <f t="shared" si="38"/>
        <v/>
      </c>
      <c r="E282" s="5" t="str">
        <f t="shared" si="38"/>
        <v/>
      </c>
      <c r="F282" s="5" t="str">
        <f t="shared" si="38"/>
        <v/>
      </c>
      <c r="G282" s="5">
        <f t="shared" si="38"/>
        <v>6.4308384571927849E-2</v>
      </c>
      <c r="H282" s="7">
        <f t="shared" si="31"/>
        <v>6.4308384571927849E-2</v>
      </c>
      <c r="I282" s="6">
        <f t="shared" si="32"/>
        <v>55.948294577577229</v>
      </c>
      <c r="J282" s="4"/>
      <c r="K282" s="5">
        <f t="shared" si="33"/>
        <v>533.7467302700868</v>
      </c>
      <c r="L282" s="5">
        <f t="shared" si="34"/>
        <v>188.43155999999999</v>
      </c>
      <c r="M282" s="5">
        <f t="shared" si="35"/>
        <v>345.31517027008681</v>
      </c>
      <c r="N282" s="4"/>
    </row>
    <row r="283" spans="1:14" ht="15.75" x14ac:dyDescent="0.25">
      <c r="A283" s="9" t="str">
        <f t="shared" si="36"/>
        <v>-</v>
      </c>
      <c r="B283" s="8">
        <v>875</v>
      </c>
      <c r="C283" s="5" t="str">
        <f t="shared" si="38"/>
        <v/>
      </c>
      <c r="D283" s="5" t="str">
        <f t="shared" si="38"/>
        <v/>
      </c>
      <c r="E283" s="5" t="str">
        <f t="shared" si="38"/>
        <v/>
      </c>
      <c r="F283" s="5" t="str">
        <f t="shared" si="38"/>
        <v/>
      </c>
      <c r="G283" s="5">
        <f t="shared" si="38"/>
        <v>6.4019004170371943E-2</v>
      </c>
      <c r="H283" s="7">
        <f t="shared" si="31"/>
        <v>6.4019004170371943E-2</v>
      </c>
      <c r="I283" s="6">
        <f t="shared" si="32"/>
        <v>56.01662864907545</v>
      </c>
      <c r="J283" s="4"/>
      <c r="K283" s="5">
        <f t="shared" si="33"/>
        <v>534.39863731217974</v>
      </c>
      <c r="L283" s="5">
        <f t="shared" si="34"/>
        <v>189.5145</v>
      </c>
      <c r="M283" s="5">
        <f t="shared" si="35"/>
        <v>344.88413731217975</v>
      </c>
      <c r="N283" s="4"/>
    </row>
    <row r="284" spans="1:14" ht="15.75" x14ac:dyDescent="0.25">
      <c r="A284" s="9" t="str">
        <f t="shared" si="36"/>
        <v>-</v>
      </c>
      <c r="B284" s="8">
        <v>880</v>
      </c>
      <c r="C284" s="5" t="str">
        <f t="shared" ref="C284:G299" si="39">IF(AND($B284&gt;=C$103,$B284&lt;=C$104),(C$105/60)*$B284^(-C$106),"")</f>
        <v/>
      </c>
      <c r="D284" s="5" t="str">
        <f t="shared" si="39"/>
        <v/>
      </c>
      <c r="E284" s="5" t="str">
        <f t="shared" si="39"/>
        <v/>
      </c>
      <c r="F284" s="5" t="str">
        <f t="shared" si="39"/>
        <v/>
      </c>
      <c r="G284" s="5">
        <f t="shared" si="39"/>
        <v>6.3732563750160828E-2</v>
      </c>
      <c r="H284" s="7">
        <f t="shared" si="31"/>
        <v>6.3732563750160828E-2</v>
      </c>
      <c r="I284" s="6">
        <f t="shared" si="32"/>
        <v>56.08465610014153</v>
      </c>
      <c r="J284" s="4"/>
      <c r="K284" s="5">
        <f t="shared" si="33"/>
        <v>535.04761919535019</v>
      </c>
      <c r="L284" s="5">
        <f t="shared" si="34"/>
        <v>190.59744000000001</v>
      </c>
      <c r="M284" s="5">
        <f t="shared" si="35"/>
        <v>344.45017919535019</v>
      </c>
      <c r="N284" s="4"/>
    </row>
    <row r="285" spans="1:14" ht="15.75" x14ac:dyDescent="0.25">
      <c r="A285" s="9" t="str">
        <f t="shared" si="36"/>
        <v>-</v>
      </c>
      <c r="B285" s="8">
        <v>885</v>
      </c>
      <c r="C285" s="5" t="str">
        <f t="shared" si="39"/>
        <v/>
      </c>
      <c r="D285" s="5" t="str">
        <f t="shared" si="39"/>
        <v/>
      </c>
      <c r="E285" s="5" t="str">
        <f t="shared" si="39"/>
        <v/>
      </c>
      <c r="F285" s="5" t="str">
        <f t="shared" si="39"/>
        <v/>
      </c>
      <c r="G285" s="5">
        <f t="shared" si="39"/>
        <v>6.3449016991074969E-2</v>
      </c>
      <c r="H285" s="7">
        <f t="shared" si="31"/>
        <v>6.3449016991074969E-2</v>
      </c>
      <c r="I285" s="6">
        <f t="shared" si="32"/>
        <v>56.152380037101345</v>
      </c>
      <c r="J285" s="4"/>
      <c r="K285" s="5">
        <f t="shared" si="33"/>
        <v>535.69370555394676</v>
      </c>
      <c r="L285" s="5">
        <f t="shared" si="34"/>
        <v>191.68038000000001</v>
      </c>
      <c r="M285" s="5">
        <f t="shared" si="35"/>
        <v>344.01332555394674</v>
      </c>
      <c r="N285" s="4"/>
    </row>
    <row r="286" spans="1:14" ht="15.75" x14ac:dyDescent="0.25">
      <c r="A286" s="9" t="str">
        <f t="shared" si="36"/>
        <v>-</v>
      </c>
      <c r="B286" s="8">
        <v>890</v>
      </c>
      <c r="C286" s="5" t="str">
        <f t="shared" si="39"/>
        <v/>
      </c>
      <c r="D286" s="5" t="str">
        <f t="shared" si="39"/>
        <v/>
      </c>
      <c r="E286" s="5" t="str">
        <f t="shared" si="39"/>
        <v/>
      </c>
      <c r="F286" s="5" t="str">
        <f t="shared" si="39"/>
        <v/>
      </c>
      <c r="G286" s="5">
        <f t="shared" si="39"/>
        <v>6.3168318558963155E-2</v>
      </c>
      <c r="H286" s="7">
        <f t="shared" si="31"/>
        <v>6.3168318558963155E-2</v>
      </c>
      <c r="I286" s="6">
        <f t="shared" si="32"/>
        <v>56.21980351747721</v>
      </c>
      <c r="J286" s="4"/>
      <c r="K286" s="5">
        <f t="shared" si="33"/>
        <v>536.33692555673258</v>
      </c>
      <c r="L286" s="5">
        <f t="shared" si="34"/>
        <v>192.76331999999999</v>
      </c>
      <c r="M286" s="5">
        <f t="shared" si="35"/>
        <v>343.57360555673256</v>
      </c>
      <c r="N286" s="4"/>
    </row>
    <row r="287" spans="1:14" ht="15.75" x14ac:dyDescent="0.25">
      <c r="A287" s="9" t="str">
        <f t="shared" si="36"/>
        <v>-</v>
      </c>
      <c r="B287" s="8">
        <v>895</v>
      </c>
      <c r="C287" s="5" t="str">
        <f t="shared" si="39"/>
        <v/>
      </c>
      <c r="D287" s="5" t="str">
        <f t="shared" si="39"/>
        <v/>
      </c>
      <c r="E287" s="5" t="str">
        <f t="shared" si="39"/>
        <v/>
      </c>
      <c r="F287" s="5" t="str">
        <f t="shared" si="39"/>
        <v/>
      </c>
      <c r="G287" s="5">
        <f t="shared" si="39"/>
        <v>6.2890424079356425E-2</v>
      </c>
      <c r="H287" s="7">
        <f t="shared" si="31"/>
        <v>6.2890424079356425E-2</v>
      </c>
      <c r="I287" s="6">
        <f t="shared" si="32"/>
        <v>56.286929551024002</v>
      </c>
      <c r="J287" s="4"/>
      <c r="K287" s="5">
        <f t="shared" si="33"/>
        <v>536.97730791676895</v>
      </c>
      <c r="L287" s="5">
        <f t="shared" si="34"/>
        <v>193.84625999999997</v>
      </c>
      <c r="M287" s="5">
        <f t="shared" si="35"/>
        <v>343.13104791676898</v>
      </c>
      <c r="N287" s="4"/>
    </row>
    <row r="288" spans="1:14" ht="15.75" x14ac:dyDescent="0.25">
      <c r="A288" s="9" t="str">
        <f t="shared" si="36"/>
        <v>-</v>
      </c>
      <c r="B288" s="8">
        <v>900</v>
      </c>
      <c r="C288" s="5" t="str">
        <f t="shared" si="39"/>
        <v/>
      </c>
      <c r="D288" s="5" t="str">
        <f t="shared" si="39"/>
        <v/>
      </c>
      <c r="E288" s="5" t="str">
        <f t="shared" si="39"/>
        <v/>
      </c>
      <c r="F288" s="5" t="str">
        <f t="shared" si="39"/>
        <v/>
      </c>
      <c r="G288" s="5">
        <f t="shared" si="39"/>
        <v>6.261529011193033E-2</v>
      </c>
      <c r="H288" s="7">
        <f t="shared" si="31"/>
        <v>6.261529011193033E-2</v>
      </c>
      <c r="I288" s="6">
        <f t="shared" si="32"/>
        <v>56.353761100737294</v>
      </c>
      <c r="J288" s="4"/>
      <c r="K288" s="5">
        <f t="shared" si="33"/>
        <v>537.61488090103376</v>
      </c>
      <c r="L288" s="5">
        <f t="shared" si="34"/>
        <v>194.92919999999998</v>
      </c>
      <c r="M288" s="5">
        <f t="shared" si="35"/>
        <v>342.68568090103378</v>
      </c>
      <c r="N288" s="4"/>
    </row>
    <row r="289" spans="1:14" ht="15.75" x14ac:dyDescent="0.25">
      <c r="A289" s="9" t="str">
        <f t="shared" si="36"/>
        <v>-</v>
      </c>
      <c r="B289" s="8">
        <v>905</v>
      </c>
      <c r="C289" s="5" t="str">
        <f t="shared" si="39"/>
        <v/>
      </c>
      <c r="D289" s="5" t="str">
        <f t="shared" si="39"/>
        <v/>
      </c>
      <c r="E289" s="5" t="str">
        <f t="shared" si="39"/>
        <v/>
      </c>
      <c r="F289" s="5" t="str">
        <f t="shared" si="39"/>
        <v/>
      </c>
      <c r="G289" s="5">
        <f t="shared" si="39"/>
        <v>6.2342874125784889E-2</v>
      </c>
      <c r="H289" s="7">
        <f t="shared" si="31"/>
        <v>6.2342874125784889E-2</v>
      </c>
      <c r="I289" s="6">
        <f t="shared" si="32"/>
        <v>56.420301083835326</v>
      </c>
      <c r="J289" s="4"/>
      <c r="K289" s="5">
        <f t="shared" si="33"/>
        <v>538.24967233978896</v>
      </c>
      <c r="L289" s="5">
        <f t="shared" si="34"/>
        <v>196.01213999999999</v>
      </c>
      <c r="M289" s="5">
        <f t="shared" si="35"/>
        <v>342.23753233978897</v>
      </c>
      <c r="N289" s="4"/>
    </row>
    <row r="290" spans="1:14" ht="15.75" x14ac:dyDescent="0.25">
      <c r="A290" s="9" t="str">
        <f t="shared" si="36"/>
        <v>-</v>
      </c>
      <c r="B290" s="8">
        <v>910</v>
      </c>
      <c r="C290" s="5" t="str">
        <f t="shared" si="39"/>
        <v/>
      </c>
      <c r="D290" s="5" t="str">
        <f t="shared" si="39"/>
        <v/>
      </c>
      <c r="E290" s="5" t="str">
        <f t="shared" si="39"/>
        <v/>
      </c>
      <c r="F290" s="5" t="str">
        <f t="shared" si="39"/>
        <v/>
      </c>
      <c r="G290" s="5">
        <f t="shared" si="39"/>
        <v>6.2073134475510196E-2</v>
      </c>
      <c r="H290" s="7">
        <f t="shared" si="31"/>
        <v>6.2073134475510196E-2</v>
      </c>
      <c r="I290" s="6">
        <f t="shared" si="32"/>
        <v>56.486552372714279</v>
      </c>
      <c r="J290" s="4"/>
      <c r="K290" s="5">
        <f t="shared" si="33"/>
        <v>538.88170963569416</v>
      </c>
      <c r="L290" s="5">
        <f t="shared" si="34"/>
        <v>197.09508</v>
      </c>
      <c r="M290" s="5">
        <f t="shared" si="35"/>
        <v>341.78662963569417</v>
      </c>
      <c r="N290" s="4"/>
    </row>
    <row r="291" spans="1:14" ht="15.75" x14ac:dyDescent="0.25">
      <c r="A291" s="9" t="str">
        <f t="shared" si="36"/>
        <v>-</v>
      </c>
      <c r="B291" s="8">
        <v>915</v>
      </c>
      <c r="C291" s="5" t="str">
        <f t="shared" si="39"/>
        <v/>
      </c>
      <c r="D291" s="5" t="str">
        <f t="shared" si="39"/>
        <v/>
      </c>
      <c r="E291" s="5" t="str">
        <f t="shared" si="39"/>
        <v/>
      </c>
      <c r="F291" s="5" t="str">
        <f t="shared" si="39"/>
        <v/>
      </c>
      <c r="G291" s="5">
        <f t="shared" si="39"/>
        <v>6.1806030378010315E-2</v>
      </c>
      <c r="H291" s="7">
        <f t="shared" si="31"/>
        <v>6.1806030378010315E-2</v>
      </c>
      <c r="I291" s="6">
        <f t="shared" si="32"/>
        <v>56.552517795879439</v>
      </c>
      <c r="J291" s="4"/>
      <c r="K291" s="5">
        <f t="shared" si="33"/>
        <v>539.51101977268979</v>
      </c>
      <c r="L291" s="5">
        <f t="shared" si="34"/>
        <v>198.17802</v>
      </c>
      <c r="M291" s="5">
        <f t="shared" si="35"/>
        <v>341.33299977268979</v>
      </c>
      <c r="N291" s="4"/>
    </row>
    <row r="292" spans="1:14" ht="15.75" x14ac:dyDescent="0.25">
      <c r="A292" s="9" t="str">
        <f t="shared" si="36"/>
        <v>-</v>
      </c>
      <c r="B292" s="8">
        <v>920</v>
      </c>
      <c r="C292" s="5" t="str">
        <f t="shared" si="39"/>
        <v/>
      </c>
      <c r="D292" s="5" t="str">
        <f t="shared" si="39"/>
        <v/>
      </c>
      <c r="E292" s="5" t="str">
        <f t="shared" si="39"/>
        <v/>
      </c>
      <c r="F292" s="5" t="str">
        <f t="shared" si="39"/>
        <v/>
      </c>
      <c r="G292" s="5">
        <f t="shared" si="39"/>
        <v>6.1541521890055573E-2</v>
      </c>
      <c r="H292" s="7">
        <f t="shared" si="31"/>
        <v>6.1541521890055573E-2</v>
      </c>
      <c r="I292" s="6">
        <f t="shared" si="32"/>
        <v>56.61820013885113</v>
      </c>
      <c r="J292" s="4"/>
      <c r="K292" s="5">
        <f t="shared" si="33"/>
        <v>540.13762932463976</v>
      </c>
      <c r="L292" s="5">
        <f t="shared" si="34"/>
        <v>199.26095999999998</v>
      </c>
      <c r="M292" s="5">
        <f t="shared" si="35"/>
        <v>340.87666932463981</v>
      </c>
      <c r="N292" s="4"/>
    </row>
    <row r="293" spans="1:14" ht="15.75" x14ac:dyDescent="0.25">
      <c r="A293" s="9" t="str">
        <f t="shared" si="36"/>
        <v>-</v>
      </c>
      <c r="B293" s="8">
        <v>925</v>
      </c>
      <c r="C293" s="5" t="str">
        <f t="shared" si="39"/>
        <v/>
      </c>
      <c r="D293" s="5" t="str">
        <f t="shared" si="39"/>
        <v/>
      </c>
      <c r="E293" s="5" t="str">
        <f t="shared" si="39"/>
        <v/>
      </c>
      <c r="F293" s="5" t="str">
        <f t="shared" si="39"/>
        <v/>
      </c>
      <c r="G293" s="5">
        <f t="shared" si="39"/>
        <v>6.1279569886538154E-2</v>
      </c>
      <c r="H293" s="7">
        <f t="shared" si="31"/>
        <v>6.1279569886538154E-2</v>
      </c>
      <c r="I293" s="6">
        <f t="shared" si="32"/>
        <v>56.683602145047793</v>
      </c>
      <c r="J293" s="4"/>
      <c r="K293" s="5">
        <f t="shared" si="33"/>
        <v>540.76156446375592</v>
      </c>
      <c r="L293" s="5">
        <f t="shared" si="34"/>
        <v>200.34389999999999</v>
      </c>
      <c r="M293" s="5">
        <f t="shared" si="35"/>
        <v>340.41766446375595</v>
      </c>
      <c r="N293" s="4"/>
    </row>
    <row r="294" spans="1:14" ht="15.75" x14ac:dyDescent="0.25">
      <c r="A294" s="9" t="str">
        <f t="shared" si="36"/>
        <v>-</v>
      </c>
      <c r="B294" s="8">
        <v>930</v>
      </c>
      <c r="C294" s="5" t="str">
        <f t="shared" si="39"/>
        <v/>
      </c>
      <c r="D294" s="5" t="str">
        <f t="shared" si="39"/>
        <v/>
      </c>
      <c r="E294" s="5" t="str">
        <f t="shared" si="39"/>
        <v/>
      </c>
      <c r="F294" s="5" t="str">
        <f t="shared" si="39"/>
        <v/>
      </c>
      <c r="G294" s="5">
        <f t="shared" si="39"/>
        <v>6.1020136039404115E-2</v>
      </c>
      <c r="H294" s="7">
        <f t="shared" si="31"/>
        <v>6.1020136039404115E-2</v>
      </c>
      <c r="I294" s="6">
        <f t="shared" si="32"/>
        <v>56.748726516645824</v>
      </c>
      <c r="J294" s="4"/>
      <c r="K294" s="5">
        <f t="shared" si="33"/>
        <v>541.38285096880122</v>
      </c>
      <c r="L294" s="5">
        <f t="shared" si="34"/>
        <v>201.42684</v>
      </c>
      <c r="M294" s="5">
        <f t="shared" si="35"/>
        <v>339.95601096880125</v>
      </c>
      <c r="N294" s="4"/>
    </row>
    <row r="295" spans="1:14" ht="15.75" x14ac:dyDescent="0.25">
      <c r="A295" s="9" t="str">
        <f t="shared" si="36"/>
        <v>-</v>
      </c>
      <c r="B295" s="8">
        <v>935</v>
      </c>
      <c r="C295" s="5" t="str">
        <f t="shared" si="39"/>
        <v/>
      </c>
      <c r="D295" s="5" t="str">
        <f t="shared" si="39"/>
        <v/>
      </c>
      <c r="E295" s="5" t="str">
        <f t="shared" si="39"/>
        <v/>
      </c>
      <c r="F295" s="5" t="str">
        <f t="shared" si="39"/>
        <v/>
      </c>
      <c r="G295" s="5">
        <f t="shared" si="39"/>
        <v>6.0763182797237983E-2</v>
      </c>
      <c r="H295" s="7">
        <f t="shared" si="31"/>
        <v>6.0763182797237983E-2</v>
      </c>
      <c r="I295" s="6">
        <f t="shared" si="32"/>
        <v>56.813575915417516</v>
      </c>
      <c r="J295" s="4"/>
      <c r="K295" s="5">
        <f t="shared" si="33"/>
        <v>542.00151423308307</v>
      </c>
      <c r="L295" s="5">
        <f t="shared" si="34"/>
        <v>202.50978000000001</v>
      </c>
      <c r="M295" s="5">
        <f t="shared" si="35"/>
        <v>339.49173423308309</v>
      </c>
      <c r="N295" s="4"/>
    </row>
    <row r="296" spans="1:14" ht="15.75" x14ac:dyDescent="0.25">
      <c r="A296" s="9" t="str">
        <f t="shared" si="36"/>
        <v>-</v>
      </c>
      <c r="B296" s="8">
        <v>940</v>
      </c>
      <c r="C296" s="5" t="str">
        <f t="shared" si="39"/>
        <v/>
      </c>
      <c r="D296" s="5" t="str">
        <f t="shared" si="39"/>
        <v/>
      </c>
      <c r="E296" s="5" t="str">
        <f t="shared" si="39"/>
        <v/>
      </c>
      <c r="F296" s="5" t="str">
        <f t="shared" si="39"/>
        <v/>
      </c>
      <c r="G296" s="5">
        <f t="shared" si="39"/>
        <v>6.0508673365476474E-2</v>
      </c>
      <c r="H296" s="7">
        <f t="shared" si="31"/>
        <v>6.0508673365476474E-2</v>
      </c>
      <c r="I296" s="6">
        <f t="shared" si="32"/>
        <v>56.878152963547883</v>
      </c>
      <c r="J296" s="4"/>
      <c r="K296" s="5">
        <f t="shared" si="33"/>
        <v>542.61757927224676</v>
      </c>
      <c r="L296" s="5">
        <f t="shared" si="34"/>
        <v>203.59272000000001</v>
      </c>
      <c r="M296" s="5">
        <f t="shared" si="35"/>
        <v>339.02485927224677</v>
      </c>
      <c r="N296" s="4"/>
    </row>
    <row r="297" spans="1:14" ht="15.75" x14ac:dyDescent="0.25">
      <c r="A297" s="9" t="str">
        <f t="shared" si="36"/>
        <v>-</v>
      </c>
      <c r="B297" s="8">
        <v>945</v>
      </c>
      <c r="C297" s="5" t="str">
        <f t="shared" si="39"/>
        <v/>
      </c>
      <c r="D297" s="5" t="str">
        <f t="shared" si="39"/>
        <v/>
      </c>
      <c r="E297" s="5" t="str">
        <f t="shared" si="39"/>
        <v/>
      </c>
      <c r="F297" s="5" t="str">
        <f t="shared" si="39"/>
        <v/>
      </c>
      <c r="G297" s="5">
        <f t="shared" si="39"/>
        <v>6.0256571687227492E-2</v>
      </c>
      <c r="H297" s="7">
        <f t="shared" si="31"/>
        <v>6.0256571687227492E-2</v>
      </c>
      <c r="I297" s="6">
        <f t="shared" si="32"/>
        <v>56.942460244429981</v>
      </c>
      <c r="J297" s="4"/>
      <c r="K297" s="5">
        <f t="shared" si="33"/>
        <v>543.23107073186202</v>
      </c>
      <c r="L297" s="5">
        <f t="shared" si="34"/>
        <v>204.67565999999999</v>
      </c>
      <c r="M297" s="5">
        <f t="shared" si="35"/>
        <v>338.55541073186203</v>
      </c>
      <c r="N297" s="4"/>
    </row>
    <row r="298" spans="1:14" ht="15.75" x14ac:dyDescent="0.25">
      <c r="A298" s="9" t="str">
        <f t="shared" si="36"/>
        <v>-</v>
      </c>
      <c r="B298" s="8">
        <v>950</v>
      </c>
      <c r="C298" s="5" t="str">
        <f t="shared" si="39"/>
        <v/>
      </c>
      <c r="D298" s="5" t="str">
        <f t="shared" si="39"/>
        <v/>
      </c>
      <c r="E298" s="5" t="str">
        <f t="shared" si="39"/>
        <v/>
      </c>
      <c r="F298" s="5" t="str">
        <f t="shared" si="39"/>
        <v/>
      </c>
      <c r="G298" s="5">
        <f t="shared" si="39"/>
        <v>6.0006842424674696E-2</v>
      </c>
      <c r="H298" s="7">
        <f t="shared" si="31"/>
        <v>6.0006842424674696E-2</v>
      </c>
      <c r="I298" s="6">
        <f t="shared" si="32"/>
        <v>57.006500303440959</v>
      </c>
      <c r="J298" s="4"/>
      <c r="K298" s="5">
        <f t="shared" si="33"/>
        <v>543.84201289482667</v>
      </c>
      <c r="L298" s="5">
        <f t="shared" si="34"/>
        <v>205.7586</v>
      </c>
      <c r="M298" s="5">
        <f t="shared" si="35"/>
        <v>338.08341289482667</v>
      </c>
      <c r="N298" s="4"/>
    </row>
    <row r="299" spans="1:14" ht="15.75" x14ac:dyDescent="0.25">
      <c r="A299" s="9" t="str">
        <f t="shared" si="36"/>
        <v>-</v>
      </c>
      <c r="B299" s="8">
        <v>955</v>
      </c>
      <c r="C299" s="5" t="str">
        <f t="shared" si="39"/>
        <v/>
      </c>
      <c r="D299" s="5" t="str">
        <f t="shared" si="39"/>
        <v/>
      </c>
      <c r="E299" s="5" t="str">
        <f t="shared" si="39"/>
        <v/>
      </c>
      <c r="F299" s="5" t="str">
        <f t="shared" si="39"/>
        <v/>
      </c>
      <c r="G299" s="5">
        <f t="shared" si="39"/>
        <v>5.9759450941045004E-2</v>
      </c>
      <c r="H299" s="7">
        <f t="shared" si="31"/>
        <v>5.9759450941045004E-2</v>
      </c>
      <c r="I299" s="6">
        <f t="shared" si="32"/>
        <v>57.070275648697979</v>
      </c>
      <c r="J299" s="4"/>
      <c r="K299" s="5">
        <f t="shared" si="33"/>
        <v>544.45042968857865</v>
      </c>
      <c r="L299" s="5">
        <f t="shared" si="34"/>
        <v>206.84154000000001</v>
      </c>
      <c r="M299" s="5">
        <f t="shared" si="35"/>
        <v>337.60888968857864</v>
      </c>
      <c r="N299" s="4"/>
    </row>
    <row r="300" spans="1:14" ht="15.75" x14ac:dyDescent="0.25">
      <c r="A300" s="9" t="str">
        <f t="shared" si="36"/>
        <v>-</v>
      </c>
      <c r="B300" s="8">
        <v>960</v>
      </c>
      <c r="C300" s="5" t="str">
        <f t="shared" ref="C300:G315" si="40">IF(AND($B300&gt;=C$103,$B300&lt;=C$104),(C$105/60)*$B300^(-C$106),"")</f>
        <v/>
      </c>
      <c r="D300" s="5" t="str">
        <f t="shared" si="40"/>
        <v/>
      </c>
      <c r="E300" s="5" t="str">
        <f t="shared" si="40"/>
        <v/>
      </c>
      <c r="F300" s="5" t="str">
        <f t="shared" si="40"/>
        <v/>
      </c>
      <c r="G300" s="5">
        <f t="shared" si="40"/>
        <v>5.9514363283120437E-2</v>
      </c>
      <c r="H300" s="7">
        <f t="shared" ref="H300:H363" si="41">AVERAGE(C300:G300)</f>
        <v>5.9514363283120437E-2</v>
      </c>
      <c r="I300" s="6">
        <f t="shared" ref="I300:I363" si="42">H300*B300</f>
        <v>57.13378875179562</v>
      </c>
      <c r="J300" s="4"/>
      <c r="K300" s="5">
        <f t="shared" ref="K300:K363" si="43">$C$95*I300/1000</f>
        <v>545.05634469213021</v>
      </c>
      <c r="L300" s="5">
        <f t="shared" ref="L300:L363" si="44">B300*60*$C$96/1000</f>
        <v>207.92447999999999</v>
      </c>
      <c r="M300" s="5">
        <f t="shared" ref="M300:M363" si="45">MAX(0,K300-L300)</f>
        <v>337.13186469213019</v>
      </c>
      <c r="N300" s="4"/>
    </row>
    <row r="301" spans="1:14" ht="15.75" x14ac:dyDescent="0.25">
      <c r="A301" s="9" t="str">
        <f t="shared" ref="A301:A364" si="46">IF(M301=$C$97,"MAX","-")</f>
        <v>-</v>
      </c>
      <c r="B301" s="8">
        <v>965</v>
      </c>
      <c r="C301" s="5" t="str">
        <f t="shared" si="40"/>
        <v/>
      </c>
      <c r="D301" s="5" t="str">
        <f t="shared" si="40"/>
        <v/>
      </c>
      <c r="E301" s="5" t="str">
        <f t="shared" si="40"/>
        <v/>
      </c>
      <c r="F301" s="5" t="str">
        <f t="shared" si="40"/>
        <v/>
      </c>
      <c r="G301" s="5">
        <f t="shared" si="40"/>
        <v>5.927154616427429E-2</v>
      </c>
      <c r="H301" s="7">
        <f t="shared" si="41"/>
        <v>5.927154616427429E-2</v>
      </c>
      <c r="I301" s="6">
        <f t="shared" si="42"/>
        <v>57.197042048524693</v>
      </c>
      <c r="J301" s="4"/>
      <c r="K301" s="5">
        <f t="shared" si="43"/>
        <v>545.65978114292557</v>
      </c>
      <c r="L301" s="5">
        <f t="shared" si="44"/>
        <v>209.00742</v>
      </c>
      <c r="M301" s="5">
        <f t="shared" si="45"/>
        <v>336.65236114292554</v>
      </c>
      <c r="N301" s="4"/>
    </row>
    <row r="302" spans="1:14" ht="15.75" x14ac:dyDescent="0.25">
      <c r="A302" s="9" t="str">
        <f t="shared" si="46"/>
        <v>-</v>
      </c>
      <c r="B302" s="8">
        <v>970</v>
      </c>
      <c r="C302" s="5" t="str">
        <f t="shared" si="40"/>
        <v/>
      </c>
      <c r="D302" s="5" t="str">
        <f t="shared" si="40"/>
        <v/>
      </c>
      <c r="E302" s="5" t="str">
        <f t="shared" si="40"/>
        <v/>
      </c>
      <c r="F302" s="5" t="str">
        <f t="shared" si="40"/>
        <v/>
      </c>
      <c r="G302" s="5">
        <f t="shared" si="40"/>
        <v>5.9030966948013852E-2</v>
      </c>
      <c r="H302" s="7">
        <f t="shared" si="41"/>
        <v>5.9030966948013852E-2</v>
      </c>
      <c r="I302" s="6">
        <f t="shared" si="42"/>
        <v>57.260037939573436</v>
      </c>
      <c r="J302" s="4"/>
      <c r="K302" s="5">
        <f t="shared" si="43"/>
        <v>546.26076194353061</v>
      </c>
      <c r="L302" s="5">
        <f t="shared" si="44"/>
        <v>210.09035999999998</v>
      </c>
      <c r="M302" s="5">
        <f t="shared" si="45"/>
        <v>336.17040194353063</v>
      </c>
      <c r="N302" s="4"/>
    </row>
    <row r="303" spans="1:14" ht="15.75" x14ac:dyDescent="0.25">
      <c r="A303" s="9" t="str">
        <f t="shared" si="46"/>
        <v>-</v>
      </c>
      <c r="B303" s="8">
        <v>975</v>
      </c>
      <c r="C303" s="5" t="str">
        <f t="shared" si="40"/>
        <v/>
      </c>
      <c r="D303" s="5" t="str">
        <f t="shared" si="40"/>
        <v/>
      </c>
      <c r="E303" s="5" t="str">
        <f t="shared" si="40"/>
        <v/>
      </c>
      <c r="F303" s="5" t="str">
        <f t="shared" si="40"/>
        <v/>
      </c>
      <c r="G303" s="5">
        <f t="shared" si="40"/>
        <v>5.8792593632011551E-2</v>
      </c>
      <c r="H303" s="7">
        <f t="shared" si="41"/>
        <v>5.8792593632011551E-2</v>
      </c>
      <c r="I303" s="6">
        <f t="shared" si="42"/>
        <v>57.322778791211263</v>
      </c>
      <c r="J303" s="4"/>
      <c r="K303" s="5">
        <f t="shared" si="43"/>
        <v>546.85930966815545</v>
      </c>
      <c r="L303" s="5">
        <f t="shared" si="44"/>
        <v>211.17329999999998</v>
      </c>
      <c r="M303" s="5">
        <f t="shared" si="45"/>
        <v>335.68600966815546</v>
      </c>
      <c r="N303" s="4"/>
    </row>
    <row r="304" spans="1:14" ht="15.75" x14ac:dyDescent="0.25">
      <c r="A304" s="9" t="str">
        <f t="shared" si="46"/>
        <v>-</v>
      </c>
      <c r="B304" s="8">
        <v>980</v>
      </c>
      <c r="C304" s="5" t="str">
        <f t="shared" si="40"/>
        <v/>
      </c>
      <c r="D304" s="5" t="str">
        <f t="shared" si="40"/>
        <v/>
      </c>
      <c r="E304" s="5" t="str">
        <f t="shared" si="40"/>
        <v/>
      </c>
      <c r="F304" s="5" t="str">
        <f t="shared" si="40"/>
        <v/>
      </c>
      <c r="G304" s="5">
        <f t="shared" si="40"/>
        <v>5.8556394832608077E-2</v>
      </c>
      <c r="H304" s="7">
        <f t="shared" si="41"/>
        <v>5.8556394832608077E-2</v>
      </c>
      <c r="I304" s="6">
        <f t="shared" si="42"/>
        <v>57.385266935955919</v>
      </c>
      <c r="J304" s="4"/>
      <c r="K304" s="5">
        <f t="shared" si="43"/>
        <v>547.4554465690195</v>
      </c>
      <c r="L304" s="5">
        <f t="shared" si="44"/>
        <v>212.25623999999999</v>
      </c>
      <c r="M304" s="5">
        <f t="shared" si="45"/>
        <v>335.19920656901951</v>
      </c>
      <c r="N304" s="4"/>
    </row>
    <row r="305" spans="1:14" ht="15.75" x14ac:dyDescent="0.25">
      <c r="A305" s="9" t="str">
        <f t="shared" si="46"/>
        <v>-</v>
      </c>
      <c r="B305" s="8">
        <v>985</v>
      </c>
      <c r="C305" s="5" t="str">
        <f t="shared" si="40"/>
        <v/>
      </c>
      <c r="D305" s="5" t="str">
        <f t="shared" si="40"/>
        <v/>
      </c>
      <c r="E305" s="5" t="str">
        <f t="shared" si="40"/>
        <v/>
      </c>
      <c r="F305" s="5" t="str">
        <f t="shared" si="40"/>
        <v/>
      </c>
      <c r="G305" s="5">
        <f t="shared" si="40"/>
        <v>5.8322339769770762E-2</v>
      </c>
      <c r="H305" s="7">
        <f t="shared" si="41"/>
        <v>5.8322339769770762E-2</v>
      </c>
      <c r="I305" s="6">
        <f t="shared" si="42"/>
        <v>57.447504673224202</v>
      </c>
      <c r="J305" s="4"/>
      <c r="K305" s="5">
        <f t="shared" si="43"/>
        <v>548.04919458255893</v>
      </c>
      <c r="L305" s="5">
        <f t="shared" si="44"/>
        <v>213.33918</v>
      </c>
      <c r="M305" s="5">
        <f t="shared" si="45"/>
        <v>334.71001458255893</v>
      </c>
      <c r="N305" s="4"/>
    </row>
    <row r="306" spans="1:14" ht="15.75" x14ac:dyDescent="0.25">
      <c r="A306" s="9" t="str">
        <f t="shared" si="46"/>
        <v>-</v>
      </c>
      <c r="B306" s="8">
        <v>990</v>
      </c>
      <c r="C306" s="5" t="str">
        <f t="shared" si="40"/>
        <v/>
      </c>
      <c r="D306" s="5" t="str">
        <f t="shared" si="40"/>
        <v/>
      </c>
      <c r="E306" s="5" t="str">
        <f t="shared" si="40"/>
        <v/>
      </c>
      <c r="F306" s="5" t="str">
        <f t="shared" si="40"/>
        <v/>
      </c>
      <c r="G306" s="5">
        <f t="shared" si="40"/>
        <v>5.8090398252492272E-2</v>
      </c>
      <c r="H306" s="7">
        <f t="shared" si="41"/>
        <v>5.8090398252492272E-2</v>
      </c>
      <c r="I306" s="6">
        <f t="shared" si="42"/>
        <v>57.509494269967348</v>
      </c>
      <c r="J306" s="4"/>
      <c r="K306" s="5">
        <f t="shared" si="43"/>
        <v>548.64057533548851</v>
      </c>
      <c r="L306" s="5">
        <f t="shared" si="44"/>
        <v>214.42212000000001</v>
      </c>
      <c r="M306" s="5">
        <f t="shared" si="45"/>
        <v>334.2184553354885</v>
      </c>
      <c r="N306" s="4"/>
    </row>
    <row r="307" spans="1:14" ht="15.75" x14ac:dyDescent="0.25">
      <c r="A307" s="9" t="str">
        <f t="shared" si="46"/>
        <v>-</v>
      </c>
      <c r="B307" s="8">
        <v>995</v>
      </c>
      <c r="C307" s="5" t="str">
        <f t="shared" si="40"/>
        <v/>
      </c>
      <c r="D307" s="5" t="str">
        <f t="shared" si="40"/>
        <v/>
      </c>
      <c r="E307" s="5" t="str">
        <f t="shared" si="40"/>
        <v/>
      </c>
      <c r="F307" s="5" t="str">
        <f t="shared" si="40"/>
        <v/>
      </c>
      <c r="G307" s="5">
        <f t="shared" si="40"/>
        <v>5.7860540664613408E-2</v>
      </c>
      <c r="H307" s="7">
        <f t="shared" si="41"/>
        <v>5.7860540664613408E-2</v>
      </c>
      <c r="I307" s="6">
        <f t="shared" si="42"/>
        <v>57.571237961290343</v>
      </c>
      <c r="J307" s="4"/>
      <c r="K307" s="5">
        <f t="shared" si="43"/>
        <v>549.22961015070985</v>
      </c>
      <c r="L307" s="5">
        <f t="shared" si="44"/>
        <v>215.50505999999999</v>
      </c>
      <c r="M307" s="5">
        <f t="shared" si="45"/>
        <v>333.72455015070989</v>
      </c>
      <c r="N307" s="4"/>
    </row>
    <row r="308" spans="1:14" ht="15.75" x14ac:dyDescent="0.25">
      <c r="A308" s="9" t="str">
        <f t="shared" si="46"/>
        <v>-</v>
      </c>
      <c r="B308" s="8">
        <v>1000</v>
      </c>
      <c r="C308" s="5" t="str">
        <f t="shared" si="40"/>
        <v/>
      </c>
      <c r="D308" s="5" t="str">
        <f t="shared" si="40"/>
        <v/>
      </c>
      <c r="E308" s="5" t="str">
        <f t="shared" si="40"/>
        <v/>
      </c>
      <c r="F308" s="5" t="str">
        <f t="shared" si="40"/>
        <v/>
      </c>
      <c r="G308" s="5">
        <f t="shared" si="40"/>
        <v>5.7632737951056882E-2</v>
      </c>
      <c r="H308" s="7">
        <f t="shared" si="41"/>
        <v>5.7632737951056882E-2</v>
      </c>
      <c r="I308" s="6">
        <f t="shared" si="42"/>
        <v>57.632737951056882</v>
      </c>
      <c r="J308" s="4"/>
      <c r="K308" s="5">
        <f t="shared" si="43"/>
        <v>549.81632005308268</v>
      </c>
      <c r="L308" s="5">
        <f t="shared" si="44"/>
        <v>216.58799999999999</v>
      </c>
      <c r="M308" s="5">
        <f t="shared" si="45"/>
        <v>333.22832005308271</v>
      </c>
      <c r="N308" s="4"/>
    </row>
    <row r="309" spans="1:14" ht="15.75" x14ac:dyDescent="0.25">
      <c r="A309" s="9" t="str">
        <f t="shared" si="46"/>
        <v>-</v>
      </c>
      <c r="B309" s="8">
        <v>1005</v>
      </c>
      <c r="C309" s="5" t="str">
        <f t="shared" si="40"/>
        <v/>
      </c>
      <c r="D309" s="5" t="str">
        <f t="shared" si="40"/>
        <v/>
      </c>
      <c r="E309" s="5" t="str">
        <f t="shared" si="40"/>
        <v/>
      </c>
      <c r="F309" s="5" t="str">
        <f t="shared" si="40"/>
        <v/>
      </c>
      <c r="G309" s="5">
        <f t="shared" si="40"/>
        <v>5.7406961604457692E-2</v>
      </c>
      <c r="H309" s="7">
        <f t="shared" si="41"/>
        <v>5.7406961604457692E-2</v>
      </c>
      <c r="I309" s="6">
        <f t="shared" si="42"/>
        <v>57.693996412479983</v>
      </c>
      <c r="J309" s="4"/>
      <c r="K309" s="5">
        <f t="shared" si="43"/>
        <v>550.40072577505907</v>
      </c>
      <c r="L309" s="5">
        <f t="shared" si="44"/>
        <v>217.67094</v>
      </c>
      <c r="M309" s="5">
        <f t="shared" si="45"/>
        <v>332.7297857750591</v>
      </c>
      <c r="N309" s="4"/>
    </row>
    <row r="310" spans="1:14" ht="15.75" x14ac:dyDescent="0.25">
      <c r="A310" s="9" t="str">
        <f t="shared" si="46"/>
        <v>-</v>
      </c>
      <c r="B310" s="8">
        <v>1010</v>
      </c>
      <c r="C310" s="5" t="str">
        <f t="shared" si="40"/>
        <v/>
      </c>
      <c r="D310" s="5" t="str">
        <f t="shared" si="40"/>
        <v/>
      </c>
      <c r="E310" s="5" t="str">
        <f t="shared" si="40"/>
        <v/>
      </c>
      <c r="F310" s="5" t="str">
        <f t="shared" si="40"/>
        <v/>
      </c>
      <c r="G310" s="5">
        <f t="shared" si="40"/>
        <v>5.7183183652176464E-2</v>
      </c>
      <c r="H310" s="7">
        <f t="shared" si="41"/>
        <v>5.7183183652176464E-2</v>
      </c>
      <c r="I310" s="6">
        <f t="shared" si="42"/>
        <v>57.755015488698227</v>
      </c>
      <c r="J310" s="4"/>
      <c r="K310" s="5">
        <f t="shared" si="43"/>
        <v>550.98284776218111</v>
      </c>
      <c r="L310" s="5">
        <f t="shared" si="44"/>
        <v>218.75388000000001</v>
      </c>
      <c r="M310" s="5">
        <f t="shared" si="45"/>
        <v>332.22896776218113</v>
      </c>
      <c r="N310" s="4"/>
    </row>
    <row r="311" spans="1:14" ht="15.75" x14ac:dyDescent="0.25">
      <c r="A311" s="9" t="str">
        <f t="shared" si="46"/>
        <v>-</v>
      </c>
      <c r="B311" s="8">
        <v>1015</v>
      </c>
      <c r="C311" s="5" t="str">
        <f t="shared" si="40"/>
        <v/>
      </c>
      <c r="D311" s="5" t="str">
        <f t="shared" si="40"/>
        <v/>
      </c>
      <c r="E311" s="5" t="str">
        <f t="shared" si="40"/>
        <v/>
      </c>
      <c r="F311" s="5" t="str">
        <f t="shared" si="40"/>
        <v/>
      </c>
      <c r="G311" s="5">
        <f t="shared" si="40"/>
        <v>5.6961376643682927E-2</v>
      </c>
      <c r="H311" s="7">
        <f t="shared" si="41"/>
        <v>5.6961376643682927E-2</v>
      </c>
      <c r="I311" s="6">
        <f t="shared" si="42"/>
        <v>57.815797293338171</v>
      </c>
      <c r="J311" s="4"/>
      <c r="K311" s="5">
        <f t="shared" si="43"/>
        <v>551.56270617844621</v>
      </c>
      <c r="L311" s="5">
        <f t="shared" si="44"/>
        <v>219.83682000000002</v>
      </c>
      <c r="M311" s="5">
        <f t="shared" si="45"/>
        <v>331.72588617844622</v>
      </c>
      <c r="N311" s="4"/>
    </row>
    <row r="312" spans="1:14" ht="15.75" x14ac:dyDescent="0.25">
      <c r="A312" s="9" t="str">
        <f t="shared" si="46"/>
        <v>-</v>
      </c>
      <c r="B312" s="8">
        <v>1020</v>
      </c>
      <c r="C312" s="5" t="str">
        <f t="shared" si="40"/>
        <v/>
      </c>
      <c r="D312" s="5" t="str">
        <f t="shared" si="40"/>
        <v/>
      </c>
      <c r="E312" s="5" t="str">
        <f t="shared" si="40"/>
        <v/>
      </c>
      <c r="F312" s="5" t="str">
        <f t="shared" si="40"/>
        <v/>
      </c>
      <c r="G312" s="5">
        <f t="shared" si="40"/>
        <v>5.6741513638298491E-2</v>
      </c>
      <c r="H312" s="7">
        <f t="shared" si="41"/>
        <v>5.6741513638298491E-2</v>
      </c>
      <c r="I312" s="6">
        <f t="shared" si="42"/>
        <v>57.87634391106446</v>
      </c>
      <c r="J312" s="4"/>
      <c r="K312" s="5">
        <f t="shared" si="43"/>
        <v>552.14032091155502</v>
      </c>
      <c r="L312" s="5">
        <f t="shared" si="44"/>
        <v>220.91975999999997</v>
      </c>
      <c r="M312" s="5">
        <f t="shared" si="45"/>
        <v>331.22056091155503</v>
      </c>
      <c r="N312" s="4"/>
    </row>
    <row r="313" spans="1:14" ht="15.75" x14ac:dyDescent="0.25">
      <c r="A313" s="9" t="str">
        <f t="shared" si="46"/>
        <v>-</v>
      </c>
      <c r="B313" s="8">
        <v>1025</v>
      </c>
      <c r="C313" s="5" t="str">
        <f t="shared" si="40"/>
        <v/>
      </c>
      <c r="D313" s="5" t="str">
        <f t="shared" si="40"/>
        <v/>
      </c>
      <c r="E313" s="5" t="str">
        <f t="shared" si="40"/>
        <v/>
      </c>
      <c r="F313" s="5" t="str">
        <f t="shared" si="40"/>
        <v/>
      </c>
      <c r="G313" s="5">
        <f t="shared" si="40"/>
        <v>5.6523568193283795E-2</v>
      </c>
      <c r="H313" s="7">
        <f t="shared" si="41"/>
        <v>5.6523568193283795E-2</v>
      </c>
      <c r="I313" s="6">
        <f t="shared" si="42"/>
        <v>57.936657398115891</v>
      </c>
      <c r="J313" s="4"/>
      <c r="K313" s="5">
        <f t="shared" si="43"/>
        <v>552.71571157802555</v>
      </c>
      <c r="L313" s="5">
        <f t="shared" si="44"/>
        <v>222.00269999999998</v>
      </c>
      <c r="M313" s="5">
        <f t="shared" si="45"/>
        <v>330.71301157802554</v>
      </c>
      <c r="N313" s="4"/>
    </row>
    <row r="314" spans="1:14" ht="15.75" x14ac:dyDescent="0.25">
      <c r="A314" s="9" t="str">
        <f t="shared" si="46"/>
        <v>-</v>
      </c>
      <c r="B314" s="8">
        <v>1030</v>
      </c>
      <c r="C314" s="5" t="str">
        <f t="shared" si="40"/>
        <v/>
      </c>
      <c r="D314" s="5" t="str">
        <f t="shared" si="40"/>
        <v/>
      </c>
      <c r="E314" s="5" t="str">
        <f t="shared" si="40"/>
        <v/>
      </c>
      <c r="F314" s="5" t="str">
        <f t="shared" si="40"/>
        <v/>
      </c>
      <c r="G314" s="5">
        <f t="shared" si="40"/>
        <v>5.6307514352262056E-2</v>
      </c>
      <c r="H314" s="7">
        <f t="shared" si="41"/>
        <v>5.6307514352262056E-2</v>
      </c>
      <c r="I314" s="6">
        <f t="shared" si="42"/>
        <v>57.99673978282992</v>
      </c>
      <c r="J314" s="4"/>
      <c r="K314" s="5">
        <f t="shared" si="43"/>
        <v>553.28889752819737</v>
      </c>
      <c r="L314" s="5">
        <f t="shared" si="44"/>
        <v>223.08563999999998</v>
      </c>
      <c r="M314" s="5">
        <f t="shared" si="45"/>
        <v>330.20325752819735</v>
      </c>
      <c r="N314" s="4"/>
    </row>
    <row r="315" spans="1:14" ht="15.75" x14ac:dyDescent="0.25">
      <c r="A315" s="9" t="str">
        <f t="shared" si="46"/>
        <v>-</v>
      </c>
      <c r="B315" s="8">
        <v>1035</v>
      </c>
      <c r="C315" s="5" t="str">
        <f t="shared" si="40"/>
        <v/>
      </c>
      <c r="D315" s="5" t="str">
        <f t="shared" si="40"/>
        <v/>
      </c>
      <c r="E315" s="5" t="str">
        <f t="shared" si="40"/>
        <v/>
      </c>
      <c r="F315" s="5" t="str">
        <f t="shared" si="40"/>
        <v/>
      </c>
      <c r="G315" s="5">
        <f t="shared" si="40"/>
        <v>5.6093326633965539E-2</v>
      </c>
      <c r="H315" s="7">
        <f t="shared" si="41"/>
        <v>5.6093326633965539E-2</v>
      </c>
      <c r="I315" s="6">
        <f t="shared" si="42"/>
        <v>58.056593066154335</v>
      </c>
      <c r="J315" s="4"/>
      <c r="K315" s="5">
        <f t="shared" si="43"/>
        <v>553.85989785111235</v>
      </c>
      <c r="L315" s="5">
        <f t="shared" si="44"/>
        <v>224.16857999999999</v>
      </c>
      <c r="M315" s="5">
        <f t="shared" si="45"/>
        <v>329.69131785111233</v>
      </c>
      <c r="N315" s="4"/>
    </row>
    <row r="316" spans="1:14" ht="15.75" x14ac:dyDescent="0.25">
      <c r="A316" s="9" t="str">
        <f t="shared" si="46"/>
        <v>-</v>
      </c>
      <c r="B316" s="8">
        <v>1040</v>
      </c>
      <c r="C316" s="5" t="str">
        <f t="shared" ref="C316:G331" si="47">IF(AND($B316&gt;=C$103,$B316&lt;=C$104),(C$105/60)*$B316^(-C$106),"")</f>
        <v/>
      </c>
      <c r="D316" s="5" t="str">
        <f t="shared" si="47"/>
        <v/>
      </c>
      <c r="E316" s="5" t="str">
        <f t="shared" si="47"/>
        <v/>
      </c>
      <c r="F316" s="5" t="str">
        <f t="shared" si="47"/>
        <v/>
      </c>
      <c r="G316" s="5">
        <f t="shared" si="47"/>
        <v>5.588098002129558E-2</v>
      </c>
      <c r="H316" s="7">
        <f t="shared" si="41"/>
        <v>5.588098002129558E-2</v>
      </c>
      <c r="I316" s="6">
        <f t="shared" si="42"/>
        <v>58.1162192221474</v>
      </c>
      <c r="J316" s="4"/>
      <c r="K316" s="5">
        <f t="shared" si="43"/>
        <v>554.42873137928621</v>
      </c>
      <c r="L316" s="5">
        <f t="shared" si="44"/>
        <v>225.25152</v>
      </c>
      <c r="M316" s="5">
        <f t="shared" si="45"/>
        <v>329.17721137928618</v>
      </c>
      <c r="N316" s="4"/>
    </row>
    <row r="317" spans="1:14" ht="15.75" x14ac:dyDescent="0.25">
      <c r="A317" s="9" t="str">
        <f t="shared" si="46"/>
        <v>-</v>
      </c>
      <c r="B317" s="8">
        <v>1045</v>
      </c>
      <c r="C317" s="5" t="str">
        <f t="shared" si="47"/>
        <v/>
      </c>
      <c r="D317" s="5" t="str">
        <f t="shared" si="47"/>
        <v/>
      </c>
      <c r="E317" s="5" t="str">
        <f t="shared" si="47"/>
        <v/>
      </c>
      <c r="F317" s="5" t="str">
        <f t="shared" si="47"/>
        <v/>
      </c>
      <c r="G317" s="5">
        <f t="shared" si="47"/>
        <v>5.5670449950685964E-2</v>
      </c>
      <c r="H317" s="7">
        <f t="shared" si="41"/>
        <v>5.5670449950685964E-2</v>
      </c>
      <c r="I317" s="6">
        <f t="shared" si="42"/>
        <v>58.175620198466831</v>
      </c>
      <c r="J317" s="4"/>
      <c r="K317" s="5">
        <f t="shared" si="43"/>
        <v>554.99541669337361</v>
      </c>
      <c r="L317" s="5">
        <f t="shared" si="44"/>
        <v>226.33445999999998</v>
      </c>
      <c r="M317" s="5">
        <f t="shared" si="45"/>
        <v>328.66095669337363</v>
      </c>
      <c r="N317" s="4"/>
    </row>
    <row r="318" spans="1:14" ht="15.75" x14ac:dyDescent="0.25">
      <c r="A318" s="9" t="str">
        <f t="shared" si="46"/>
        <v>-</v>
      </c>
      <c r="B318" s="8">
        <v>1050</v>
      </c>
      <c r="C318" s="5" t="str">
        <f t="shared" si="47"/>
        <v/>
      </c>
      <c r="D318" s="5" t="str">
        <f t="shared" si="47"/>
        <v/>
      </c>
      <c r="E318" s="5" t="str">
        <f t="shared" si="47"/>
        <v/>
      </c>
      <c r="F318" s="5" t="str">
        <f t="shared" si="47"/>
        <v/>
      </c>
      <c r="G318" s="5">
        <f t="shared" si="47"/>
        <v>5.5461712301759003E-2</v>
      </c>
      <c r="H318" s="7">
        <f t="shared" si="41"/>
        <v>5.5461712301759003E-2</v>
      </c>
      <c r="I318" s="6">
        <f t="shared" si="42"/>
        <v>58.234797916846951</v>
      </c>
      <c r="J318" s="4"/>
      <c r="K318" s="5">
        <f t="shared" si="43"/>
        <v>555.55997212671991</v>
      </c>
      <c r="L318" s="5">
        <f t="shared" si="44"/>
        <v>227.41739999999999</v>
      </c>
      <c r="M318" s="5">
        <f t="shared" si="45"/>
        <v>328.14257212671993</v>
      </c>
      <c r="N318" s="4"/>
    </row>
    <row r="319" spans="1:14" ht="15.75" x14ac:dyDescent="0.25">
      <c r="A319" s="9" t="str">
        <f t="shared" si="46"/>
        <v>-</v>
      </c>
      <c r="B319" s="8">
        <v>1055</v>
      </c>
      <c r="C319" s="5" t="str">
        <f t="shared" si="47"/>
        <v/>
      </c>
      <c r="D319" s="5" t="str">
        <f t="shared" si="47"/>
        <v/>
      </c>
      <c r="E319" s="5" t="str">
        <f t="shared" si="47"/>
        <v/>
      </c>
      <c r="F319" s="5" t="str">
        <f t="shared" si="47"/>
        <v/>
      </c>
      <c r="G319" s="5">
        <f t="shared" si="47"/>
        <v>5.5254743387265694E-2</v>
      </c>
      <c r="H319" s="7">
        <f t="shared" si="41"/>
        <v>5.5254743387265694E-2</v>
      </c>
      <c r="I319" s="6">
        <f t="shared" si="42"/>
        <v>58.293754273565305</v>
      </c>
      <c r="J319" s="4"/>
      <c r="K319" s="5">
        <f t="shared" si="43"/>
        <v>556.12241576981296</v>
      </c>
      <c r="L319" s="5">
        <f t="shared" si="44"/>
        <v>228.50033999999999</v>
      </c>
      <c r="M319" s="5">
        <f t="shared" si="45"/>
        <v>327.62207576981297</v>
      </c>
      <c r="N319" s="4"/>
    </row>
    <row r="320" spans="1:14" ht="15.75" x14ac:dyDescent="0.25">
      <c r="A320" s="9" t="str">
        <f t="shared" si="46"/>
        <v>-</v>
      </c>
      <c r="B320" s="8">
        <v>1060</v>
      </c>
      <c r="C320" s="5" t="str">
        <f t="shared" si="47"/>
        <v/>
      </c>
      <c r="D320" s="5" t="str">
        <f t="shared" si="47"/>
        <v/>
      </c>
      <c r="E320" s="5" t="str">
        <f t="shared" si="47"/>
        <v/>
      </c>
      <c r="F320" s="5" t="str">
        <f t="shared" si="47"/>
        <v/>
      </c>
      <c r="G320" s="5">
        <f t="shared" si="47"/>
        <v>5.504951994330088E-2</v>
      </c>
      <c r="H320" s="7">
        <f t="shared" si="41"/>
        <v>5.504951994330088E-2</v>
      </c>
      <c r="I320" s="6">
        <f t="shared" si="42"/>
        <v>58.35249113989893</v>
      </c>
      <c r="J320" s="4"/>
      <c r="K320" s="5">
        <f t="shared" si="43"/>
        <v>556.68276547463574</v>
      </c>
      <c r="L320" s="5">
        <f t="shared" si="44"/>
        <v>229.58328</v>
      </c>
      <c r="M320" s="5">
        <f t="shared" si="45"/>
        <v>327.09948547463574</v>
      </c>
      <c r="N320" s="4"/>
    </row>
    <row r="321" spans="1:14" ht="15.75" x14ac:dyDescent="0.25">
      <c r="A321" s="9" t="str">
        <f t="shared" si="46"/>
        <v>-</v>
      </c>
      <c r="B321" s="8">
        <v>1065</v>
      </c>
      <c r="C321" s="5" t="str">
        <f t="shared" si="47"/>
        <v/>
      </c>
      <c r="D321" s="5" t="str">
        <f t="shared" si="47"/>
        <v/>
      </c>
      <c r="E321" s="5" t="str">
        <f t="shared" si="47"/>
        <v/>
      </c>
      <c r="F321" s="5" t="str">
        <f t="shared" si="47"/>
        <v/>
      </c>
      <c r="G321" s="5">
        <f t="shared" si="47"/>
        <v>5.4846019119784054E-2</v>
      </c>
      <c r="H321" s="7">
        <f t="shared" si="41"/>
        <v>5.4846019119784054E-2</v>
      </c>
      <c r="I321" s="6">
        <f t="shared" si="42"/>
        <v>58.411010362570018</v>
      </c>
      <c r="J321" s="4"/>
      <c r="K321" s="5">
        <f t="shared" si="43"/>
        <v>557.24103885891805</v>
      </c>
      <c r="L321" s="5">
        <f t="shared" si="44"/>
        <v>230.66622000000001</v>
      </c>
      <c r="M321" s="5">
        <f t="shared" si="45"/>
        <v>326.57481885891804</v>
      </c>
      <c r="N321" s="4"/>
    </row>
    <row r="322" spans="1:14" ht="15.75" x14ac:dyDescent="0.25">
      <c r="A322" s="9" t="str">
        <f t="shared" si="46"/>
        <v>-</v>
      </c>
      <c r="B322" s="8">
        <v>1070</v>
      </c>
      <c r="C322" s="5" t="str">
        <f t="shared" si="47"/>
        <v/>
      </c>
      <c r="D322" s="5" t="str">
        <f t="shared" si="47"/>
        <v/>
      </c>
      <c r="E322" s="5" t="str">
        <f t="shared" si="47"/>
        <v/>
      </c>
      <c r="F322" s="5" t="str">
        <f t="shared" si="47"/>
        <v/>
      </c>
      <c r="G322" s="5">
        <f t="shared" si="47"/>
        <v>5.4644218471197728E-2</v>
      </c>
      <c r="H322" s="7">
        <f t="shared" si="41"/>
        <v>5.4644218471197728E-2</v>
      </c>
      <c r="I322" s="6">
        <f t="shared" si="42"/>
        <v>58.469313764181571</v>
      </c>
      <c r="J322" s="4"/>
      <c r="K322" s="5">
        <f t="shared" si="43"/>
        <v>557.79725331029215</v>
      </c>
      <c r="L322" s="5">
        <f t="shared" si="44"/>
        <v>231.74916000000002</v>
      </c>
      <c r="M322" s="5">
        <f t="shared" si="45"/>
        <v>326.04809331029213</v>
      </c>
      <c r="N322" s="4"/>
    </row>
    <row r="323" spans="1:14" ht="15.75" x14ac:dyDescent="0.25">
      <c r="A323" s="9" t="str">
        <f t="shared" si="46"/>
        <v>-</v>
      </c>
      <c r="B323" s="8">
        <v>1075</v>
      </c>
      <c r="C323" s="5" t="str">
        <f t="shared" si="47"/>
        <v/>
      </c>
      <c r="D323" s="5" t="str">
        <f t="shared" si="47"/>
        <v/>
      </c>
      <c r="E323" s="5" t="str">
        <f t="shared" si="47"/>
        <v/>
      </c>
      <c r="F323" s="5" t="str">
        <f t="shared" si="47"/>
        <v/>
      </c>
      <c r="G323" s="5">
        <f t="shared" si="47"/>
        <v>5.4444095947575329E-2</v>
      </c>
      <c r="H323" s="7">
        <f t="shared" si="41"/>
        <v>5.4444095947575329E-2</v>
      </c>
      <c r="I323" s="6">
        <f t="shared" si="42"/>
        <v>58.527403143643475</v>
      </c>
      <c r="J323" s="4"/>
      <c r="K323" s="5">
        <f t="shared" si="43"/>
        <v>558.35142599035885</v>
      </c>
      <c r="L323" s="5">
        <f t="shared" si="44"/>
        <v>232.8321</v>
      </c>
      <c r="M323" s="5">
        <f t="shared" si="45"/>
        <v>325.51932599035888</v>
      </c>
      <c r="N323" s="4"/>
    </row>
    <row r="324" spans="1:14" ht="15.75" x14ac:dyDescent="0.25">
      <c r="A324" s="9" t="str">
        <f t="shared" si="46"/>
        <v>-</v>
      </c>
      <c r="B324" s="8">
        <v>1080</v>
      </c>
      <c r="C324" s="5" t="str">
        <f t="shared" si="47"/>
        <v/>
      </c>
      <c r="D324" s="5" t="str">
        <f t="shared" si="47"/>
        <v/>
      </c>
      <c r="E324" s="5" t="str">
        <f t="shared" si="47"/>
        <v/>
      </c>
      <c r="F324" s="5" t="str">
        <f t="shared" si="47"/>
        <v/>
      </c>
      <c r="G324" s="5">
        <f t="shared" si="47"/>
        <v>5.4245629885730826E-2</v>
      </c>
      <c r="H324" s="7">
        <f t="shared" si="41"/>
        <v>5.4245629885730826E-2</v>
      </c>
      <c r="I324" s="6">
        <f t="shared" si="42"/>
        <v>58.585280276589295</v>
      </c>
      <c r="J324" s="4"/>
      <c r="K324" s="5">
        <f t="shared" si="43"/>
        <v>558.90357383866194</v>
      </c>
      <c r="L324" s="5">
        <f t="shared" si="44"/>
        <v>233.91503999999998</v>
      </c>
      <c r="M324" s="5">
        <f t="shared" si="45"/>
        <v>324.98853383866197</v>
      </c>
      <c r="N324" s="4"/>
    </row>
    <row r="325" spans="1:14" ht="15.75" x14ac:dyDescent="0.25">
      <c r="A325" s="9" t="str">
        <f t="shared" si="46"/>
        <v>-</v>
      </c>
      <c r="B325" s="8">
        <v>1085</v>
      </c>
      <c r="C325" s="5" t="str">
        <f t="shared" si="47"/>
        <v/>
      </c>
      <c r="D325" s="5" t="str">
        <f t="shared" si="47"/>
        <v/>
      </c>
      <c r="E325" s="5" t="str">
        <f t="shared" si="47"/>
        <v/>
      </c>
      <c r="F325" s="5" t="str">
        <f t="shared" si="47"/>
        <v/>
      </c>
      <c r="G325" s="5">
        <f t="shared" si="47"/>
        <v>5.4048799000722091E-2</v>
      </c>
      <c r="H325" s="7">
        <f t="shared" si="41"/>
        <v>5.4048799000722091E-2</v>
      </c>
      <c r="I325" s="6">
        <f t="shared" si="42"/>
        <v>58.642946915783469</v>
      </c>
      <c r="J325" s="4"/>
      <c r="K325" s="5">
        <f t="shared" si="43"/>
        <v>559.45371357657439</v>
      </c>
      <c r="L325" s="5">
        <f t="shared" si="44"/>
        <v>234.99797999999998</v>
      </c>
      <c r="M325" s="5">
        <f t="shared" si="45"/>
        <v>324.4557335765744</v>
      </c>
      <c r="N325" s="4"/>
    </row>
    <row r="326" spans="1:14" ht="15.75" x14ac:dyDescent="0.25">
      <c r="A326" s="9" t="str">
        <f t="shared" si="46"/>
        <v>-</v>
      </c>
      <c r="B326" s="8">
        <v>1090</v>
      </c>
      <c r="C326" s="5" t="str">
        <f t="shared" si="47"/>
        <v/>
      </c>
      <c r="D326" s="5" t="str">
        <f t="shared" si="47"/>
        <v/>
      </c>
      <c r="E326" s="5" t="str">
        <f t="shared" si="47"/>
        <v/>
      </c>
      <c r="F326" s="5" t="str">
        <f t="shared" si="47"/>
        <v/>
      </c>
      <c r="G326" s="5">
        <f t="shared" si="47"/>
        <v>5.3853582377540829E-2</v>
      </c>
      <c r="H326" s="7">
        <f t="shared" si="41"/>
        <v>5.3853582377540829E-2</v>
      </c>
      <c r="I326" s="6">
        <f t="shared" si="42"/>
        <v>58.700404791519503</v>
      </c>
      <c r="J326" s="4"/>
      <c r="K326" s="5">
        <f t="shared" si="43"/>
        <v>560.00186171109601</v>
      </c>
      <c r="L326" s="5">
        <f t="shared" si="44"/>
        <v>236.08091999999999</v>
      </c>
      <c r="M326" s="5">
        <f t="shared" si="45"/>
        <v>323.92094171109602</v>
      </c>
      <c r="N326" s="4"/>
    </row>
    <row r="327" spans="1:14" ht="15.75" x14ac:dyDescent="0.25">
      <c r="A327" s="9" t="str">
        <f t="shared" si="46"/>
        <v>-</v>
      </c>
      <c r="B327" s="8">
        <v>1095</v>
      </c>
      <c r="C327" s="5" t="str">
        <f t="shared" si="47"/>
        <v/>
      </c>
      <c r="D327" s="5" t="str">
        <f t="shared" si="47"/>
        <v/>
      </c>
      <c r="E327" s="5" t="str">
        <f t="shared" si="47"/>
        <v/>
      </c>
      <c r="F327" s="5" t="str">
        <f t="shared" si="47"/>
        <v/>
      </c>
      <c r="G327" s="5">
        <f t="shared" si="47"/>
        <v>5.3659959463022815E-2</v>
      </c>
      <c r="H327" s="7">
        <f t="shared" si="41"/>
        <v>5.3659959463022815E-2</v>
      </c>
      <c r="I327" s="6">
        <f t="shared" si="42"/>
        <v>58.757655612009984</v>
      </c>
      <c r="J327" s="4"/>
      <c r="K327" s="5">
        <f t="shared" si="43"/>
        <v>560.54803453857517</v>
      </c>
      <c r="L327" s="5">
        <f t="shared" si="44"/>
        <v>237.16386</v>
      </c>
      <c r="M327" s="5">
        <f t="shared" si="45"/>
        <v>323.38417453857517</v>
      </c>
      <c r="N327" s="4"/>
    </row>
    <row r="328" spans="1:14" ht="15.75" x14ac:dyDescent="0.25">
      <c r="A328" s="9" t="str">
        <f t="shared" si="46"/>
        <v>-</v>
      </c>
      <c r="B328" s="8">
        <v>1100</v>
      </c>
      <c r="C328" s="5" t="str">
        <f t="shared" si="47"/>
        <v/>
      </c>
      <c r="D328" s="5" t="str">
        <f t="shared" si="47"/>
        <v/>
      </c>
      <c r="E328" s="5" t="str">
        <f t="shared" si="47"/>
        <v/>
      </c>
      <c r="F328" s="5" t="str">
        <f t="shared" si="47"/>
        <v/>
      </c>
      <c r="G328" s="5">
        <f t="shared" si="47"/>
        <v>5.346791005797049E-2</v>
      </c>
      <c r="H328" s="7">
        <f t="shared" si="41"/>
        <v>5.346791005797049E-2</v>
      </c>
      <c r="I328" s="6">
        <f t="shared" si="42"/>
        <v>58.814701063767536</v>
      </c>
      <c r="J328" s="4"/>
      <c r="K328" s="5">
        <f t="shared" si="43"/>
        <v>561.09224814834226</v>
      </c>
      <c r="L328" s="5">
        <f t="shared" si="44"/>
        <v>238.24679999999998</v>
      </c>
      <c r="M328" s="5">
        <f t="shared" si="45"/>
        <v>322.84544814834226</v>
      </c>
      <c r="N328" s="4"/>
    </row>
    <row r="329" spans="1:14" ht="15.75" x14ac:dyDescent="0.25">
      <c r="A329" s="9" t="str">
        <f t="shared" si="46"/>
        <v>-</v>
      </c>
      <c r="B329" s="8">
        <v>1105</v>
      </c>
      <c r="C329" s="5" t="str">
        <f t="shared" si="47"/>
        <v/>
      </c>
      <c r="D329" s="5" t="str">
        <f t="shared" si="47"/>
        <v/>
      </c>
      <c r="E329" s="5" t="str">
        <f t="shared" si="47"/>
        <v/>
      </c>
      <c r="F329" s="5" t="str">
        <f t="shared" si="47"/>
        <v/>
      </c>
      <c r="G329" s="5">
        <f t="shared" si="47"/>
        <v>5.3277414309481963E-2</v>
      </c>
      <c r="H329" s="7">
        <f t="shared" si="41"/>
        <v>5.3277414309481963E-2</v>
      </c>
      <c r="I329" s="6">
        <f t="shared" si="42"/>
        <v>58.871542811977569</v>
      </c>
      <c r="J329" s="4"/>
      <c r="K329" s="5">
        <f t="shared" si="43"/>
        <v>561.63451842626603</v>
      </c>
      <c r="L329" s="5">
        <f t="shared" si="44"/>
        <v>239.32973999999999</v>
      </c>
      <c r="M329" s="5">
        <f t="shared" si="45"/>
        <v>322.30477842626601</v>
      </c>
      <c r="N329" s="4"/>
    </row>
    <row r="330" spans="1:14" ht="15.75" x14ac:dyDescent="0.25">
      <c r="A330" s="9" t="str">
        <f t="shared" si="46"/>
        <v>-</v>
      </c>
      <c r="B330" s="8">
        <v>1110</v>
      </c>
      <c r="C330" s="5" t="str">
        <f t="shared" si="47"/>
        <v/>
      </c>
      <c r="D330" s="5" t="str">
        <f t="shared" si="47"/>
        <v/>
      </c>
      <c r="E330" s="5" t="str">
        <f t="shared" si="47"/>
        <v/>
      </c>
      <c r="F330" s="5" t="str">
        <f t="shared" si="47"/>
        <v/>
      </c>
      <c r="G330" s="5">
        <f t="shared" si="47"/>
        <v>5.3088452703480525E-2</v>
      </c>
      <c r="H330" s="7">
        <f t="shared" si="41"/>
        <v>5.3088452703480525E-2</v>
      </c>
      <c r="I330" s="6">
        <f t="shared" si="42"/>
        <v>58.928182500863386</v>
      </c>
      <c r="J330" s="4"/>
      <c r="K330" s="5">
        <f t="shared" si="43"/>
        <v>562.17486105823673</v>
      </c>
      <c r="L330" s="5">
        <f t="shared" si="44"/>
        <v>240.41267999999999</v>
      </c>
      <c r="M330" s="5">
        <f t="shared" si="45"/>
        <v>321.76218105823671</v>
      </c>
      <c r="N330" s="4"/>
    </row>
    <row r="331" spans="1:14" ht="15.75" x14ac:dyDescent="0.25">
      <c r="A331" s="9" t="str">
        <f t="shared" si="46"/>
        <v>-</v>
      </c>
      <c r="B331" s="8">
        <v>1115</v>
      </c>
      <c r="C331" s="5" t="str">
        <f t="shared" si="47"/>
        <v/>
      </c>
      <c r="D331" s="5" t="str">
        <f t="shared" si="47"/>
        <v/>
      </c>
      <c r="E331" s="5" t="str">
        <f t="shared" si="47"/>
        <v/>
      </c>
      <c r="F331" s="5" t="str">
        <f t="shared" si="47"/>
        <v/>
      </c>
      <c r="G331" s="5">
        <f t="shared" si="47"/>
        <v>5.290100605743759E-2</v>
      </c>
      <c r="H331" s="7">
        <f t="shared" si="41"/>
        <v>5.290100605743759E-2</v>
      </c>
      <c r="I331" s="6">
        <f t="shared" si="42"/>
        <v>58.984621754042912</v>
      </c>
      <c r="J331" s="4"/>
      <c r="K331" s="5">
        <f t="shared" si="43"/>
        <v>562.7132915335693</v>
      </c>
      <c r="L331" s="5">
        <f t="shared" si="44"/>
        <v>241.49562</v>
      </c>
      <c r="M331" s="5">
        <f t="shared" si="45"/>
        <v>321.21767153356927</v>
      </c>
      <c r="N331" s="4"/>
    </row>
    <row r="332" spans="1:14" ht="15.75" x14ac:dyDescent="0.25">
      <c r="A332" s="9" t="str">
        <f t="shared" si="46"/>
        <v>-</v>
      </c>
      <c r="B332" s="8">
        <v>1120</v>
      </c>
      <c r="C332" s="5" t="str">
        <f t="shared" ref="C332:G347" si="48">IF(AND($B332&gt;=C$103,$B332&lt;=C$104),(C$105/60)*$B332^(-C$106),"")</f>
        <v/>
      </c>
      <c r="D332" s="5" t="str">
        <f t="shared" si="48"/>
        <v/>
      </c>
      <c r="E332" s="5" t="str">
        <f t="shared" si="48"/>
        <v/>
      </c>
      <c r="F332" s="5" t="str">
        <f t="shared" si="48"/>
        <v/>
      </c>
      <c r="G332" s="5">
        <f t="shared" si="48"/>
        <v>5.2715055513284079E-2</v>
      </c>
      <c r="H332" s="7">
        <f t="shared" si="41"/>
        <v>5.2715055513284079E-2</v>
      </c>
      <c r="I332" s="6">
        <f t="shared" si="42"/>
        <v>59.040862174878171</v>
      </c>
      <c r="J332" s="4"/>
      <c r="K332" s="5">
        <f t="shared" si="43"/>
        <v>563.24982514833778</v>
      </c>
      <c r="L332" s="5">
        <f t="shared" si="44"/>
        <v>242.57856000000001</v>
      </c>
      <c r="M332" s="5">
        <f t="shared" si="45"/>
        <v>320.67126514833774</v>
      </c>
      <c r="N332" s="4"/>
    </row>
    <row r="333" spans="1:14" ht="15.75" x14ac:dyDescent="0.25">
      <c r="A333" s="9" t="str">
        <f t="shared" si="46"/>
        <v>-</v>
      </c>
      <c r="B333" s="8">
        <v>1125</v>
      </c>
      <c r="C333" s="5" t="str">
        <f t="shared" si="48"/>
        <v/>
      </c>
      <c r="D333" s="5" t="str">
        <f t="shared" si="48"/>
        <v/>
      </c>
      <c r="E333" s="5" t="str">
        <f t="shared" si="48"/>
        <v/>
      </c>
      <c r="F333" s="5" t="str">
        <f t="shared" si="48"/>
        <v/>
      </c>
      <c r="G333" s="5">
        <f t="shared" si="48"/>
        <v>5.2530582530503821E-2</v>
      </c>
      <c r="H333" s="7">
        <f t="shared" si="41"/>
        <v>5.2530582530503821E-2</v>
      </c>
      <c r="I333" s="6">
        <f t="shared" si="42"/>
        <v>59.096905346816797</v>
      </c>
      <c r="J333" s="4"/>
      <c r="K333" s="5">
        <f t="shared" si="43"/>
        <v>563.78447700863228</v>
      </c>
      <c r="L333" s="5">
        <f t="shared" si="44"/>
        <v>243.66149999999999</v>
      </c>
      <c r="M333" s="5">
        <f t="shared" si="45"/>
        <v>320.12297700863229</v>
      </c>
      <c r="N333" s="4"/>
    </row>
    <row r="334" spans="1:14" ht="15.75" x14ac:dyDescent="0.25">
      <c r="A334" s="9" t="str">
        <f t="shared" si="46"/>
        <v>-</v>
      </c>
      <c r="B334" s="8">
        <v>1130</v>
      </c>
      <c r="C334" s="5" t="str">
        <f t="shared" si="48"/>
        <v/>
      </c>
      <c r="D334" s="5" t="str">
        <f t="shared" si="48"/>
        <v/>
      </c>
      <c r="E334" s="5" t="str">
        <f t="shared" si="48"/>
        <v/>
      </c>
      <c r="F334" s="5" t="str">
        <f t="shared" si="48"/>
        <v/>
      </c>
      <c r="G334" s="5">
        <f t="shared" si="48"/>
        <v>5.2347568879404678E-2</v>
      </c>
      <c r="H334" s="7">
        <f t="shared" si="41"/>
        <v>5.2347568879404678E-2</v>
      </c>
      <c r="I334" s="6">
        <f t="shared" si="42"/>
        <v>59.152752833727284</v>
      </c>
      <c r="J334" s="4"/>
      <c r="K334" s="5">
        <f t="shared" si="43"/>
        <v>564.31726203375831</v>
      </c>
      <c r="L334" s="5">
        <f t="shared" si="44"/>
        <v>244.74444</v>
      </c>
      <c r="M334" s="5">
        <f t="shared" si="45"/>
        <v>319.57282203375831</v>
      </c>
      <c r="N334" s="4"/>
    </row>
    <row r="335" spans="1:14" ht="15.75" x14ac:dyDescent="0.25">
      <c r="A335" s="9" t="str">
        <f t="shared" si="46"/>
        <v>-</v>
      </c>
      <c r="B335" s="8">
        <v>1135</v>
      </c>
      <c r="C335" s="5" t="str">
        <f t="shared" si="48"/>
        <v/>
      </c>
      <c r="D335" s="5" t="str">
        <f t="shared" si="48"/>
        <v/>
      </c>
      <c r="E335" s="5" t="str">
        <f t="shared" si="48"/>
        <v/>
      </c>
      <c r="F335" s="5" t="str">
        <f t="shared" si="48"/>
        <v/>
      </c>
      <c r="G335" s="5">
        <f t="shared" si="48"/>
        <v>5.2165996634560022E-2</v>
      </c>
      <c r="H335" s="7">
        <f t="shared" si="41"/>
        <v>5.2165996634560022E-2</v>
      </c>
      <c r="I335" s="6">
        <f t="shared" si="42"/>
        <v>59.208406180225623</v>
      </c>
      <c r="J335" s="4"/>
      <c r="K335" s="5">
        <f t="shared" si="43"/>
        <v>564.84819495935244</v>
      </c>
      <c r="L335" s="5">
        <f t="shared" si="44"/>
        <v>245.82738000000001</v>
      </c>
      <c r="M335" s="5">
        <f t="shared" si="45"/>
        <v>319.02081495935244</v>
      </c>
      <c r="N335" s="4"/>
    </row>
    <row r="336" spans="1:14" ht="15.75" x14ac:dyDescent="0.25">
      <c r="A336" s="9" t="str">
        <f t="shared" si="46"/>
        <v>-</v>
      </c>
      <c r="B336" s="8">
        <v>1140</v>
      </c>
      <c r="C336" s="5" t="str">
        <f t="shared" si="48"/>
        <v/>
      </c>
      <c r="D336" s="5" t="str">
        <f t="shared" si="48"/>
        <v/>
      </c>
      <c r="E336" s="5" t="str">
        <f t="shared" si="48"/>
        <v/>
      </c>
      <c r="F336" s="5" t="str">
        <f t="shared" si="48"/>
        <v/>
      </c>
      <c r="G336" s="5">
        <f t="shared" si="48"/>
        <v>5.1985848168418267E-2</v>
      </c>
      <c r="H336" s="7">
        <f t="shared" si="41"/>
        <v>5.1985848168418267E-2</v>
      </c>
      <c r="I336" s="6">
        <f t="shared" si="42"/>
        <v>59.263866911996821</v>
      </c>
      <c r="J336" s="4"/>
      <c r="K336" s="5">
        <f t="shared" si="43"/>
        <v>565.37729034044969</v>
      </c>
      <c r="L336" s="5">
        <f t="shared" si="44"/>
        <v>246.91032000000001</v>
      </c>
      <c r="M336" s="5">
        <f t="shared" si="45"/>
        <v>318.46697034044968</v>
      </c>
      <c r="N336" s="4"/>
    </row>
    <row r="337" spans="1:14" ht="15.75" x14ac:dyDescent="0.25">
      <c r="A337" s="9" t="str">
        <f t="shared" si="46"/>
        <v>-</v>
      </c>
      <c r="B337" s="8">
        <v>1145</v>
      </c>
      <c r="C337" s="5" t="str">
        <f t="shared" si="48"/>
        <v/>
      </c>
      <c r="D337" s="5" t="str">
        <f t="shared" si="48"/>
        <v/>
      </c>
      <c r="E337" s="5" t="str">
        <f t="shared" si="48"/>
        <v/>
      </c>
      <c r="F337" s="5" t="str">
        <f t="shared" si="48"/>
        <v/>
      </c>
      <c r="G337" s="5">
        <f t="shared" si="48"/>
        <v>5.1807106145072661E-2</v>
      </c>
      <c r="H337" s="7">
        <f t="shared" si="41"/>
        <v>5.1807106145072661E-2</v>
      </c>
      <c r="I337" s="6">
        <f t="shared" si="42"/>
        <v>59.319136536108196</v>
      </c>
      <c r="J337" s="4"/>
      <c r="K337" s="5">
        <f t="shared" si="43"/>
        <v>565.90456255447225</v>
      </c>
      <c r="L337" s="5">
        <f t="shared" si="44"/>
        <v>247.99325999999999</v>
      </c>
      <c r="M337" s="5">
        <f t="shared" si="45"/>
        <v>317.91130255447229</v>
      </c>
      <c r="N337" s="4"/>
    </row>
    <row r="338" spans="1:14" ht="15.75" x14ac:dyDescent="0.25">
      <c r="A338" s="9" t="str">
        <f t="shared" si="46"/>
        <v>-</v>
      </c>
      <c r="B338" s="8">
        <v>1150</v>
      </c>
      <c r="C338" s="5" t="str">
        <f t="shared" si="48"/>
        <v/>
      </c>
      <c r="D338" s="5" t="str">
        <f t="shared" si="48"/>
        <v/>
      </c>
      <c r="E338" s="5" t="str">
        <f t="shared" si="48"/>
        <v/>
      </c>
      <c r="F338" s="5" t="str">
        <f t="shared" si="48"/>
        <v/>
      </c>
      <c r="G338" s="5">
        <f t="shared" si="48"/>
        <v>5.1629753514188574E-2</v>
      </c>
      <c r="H338" s="7">
        <f t="shared" si="41"/>
        <v>5.1629753514188574E-2</v>
      </c>
      <c r="I338" s="6">
        <f t="shared" si="42"/>
        <v>59.374216541316862</v>
      </c>
      <c r="J338" s="4"/>
      <c r="K338" s="5">
        <f t="shared" si="43"/>
        <v>566.43002580416282</v>
      </c>
      <c r="L338" s="5">
        <f t="shared" si="44"/>
        <v>249.07619999999997</v>
      </c>
      <c r="M338" s="5">
        <f t="shared" si="45"/>
        <v>317.35382580416285</v>
      </c>
      <c r="N338" s="4"/>
    </row>
    <row r="339" spans="1:14" ht="15.75" x14ac:dyDescent="0.25">
      <c r="A339" s="9" t="str">
        <f t="shared" si="46"/>
        <v>-</v>
      </c>
      <c r="B339" s="8">
        <v>1155</v>
      </c>
      <c r="C339" s="5" t="str">
        <f t="shared" si="48"/>
        <v/>
      </c>
      <c r="D339" s="5" t="str">
        <f t="shared" si="48"/>
        <v/>
      </c>
      <c r="E339" s="5" t="str">
        <f t="shared" si="48"/>
        <v/>
      </c>
      <c r="F339" s="5" t="str">
        <f t="shared" si="48"/>
        <v/>
      </c>
      <c r="G339" s="5">
        <f t="shared" si="48"/>
        <v>5.1453773505083074E-2</v>
      </c>
      <c r="H339" s="7">
        <f t="shared" si="41"/>
        <v>5.1453773505083074E-2</v>
      </c>
      <c r="I339" s="6">
        <f t="shared" si="42"/>
        <v>59.42910839837095</v>
      </c>
      <c r="J339" s="4"/>
      <c r="K339" s="5">
        <f t="shared" si="43"/>
        <v>566.95369412045886</v>
      </c>
      <c r="L339" s="5">
        <f t="shared" si="44"/>
        <v>250.15913999999998</v>
      </c>
      <c r="M339" s="5">
        <f t="shared" si="45"/>
        <v>316.79455412045888</v>
      </c>
      <c r="N339" s="4"/>
    </row>
    <row r="340" spans="1:14" ht="15.75" x14ac:dyDescent="0.25">
      <c r="A340" s="9" t="str">
        <f t="shared" si="46"/>
        <v>-</v>
      </c>
      <c r="B340" s="8">
        <v>1160</v>
      </c>
      <c r="C340" s="5" t="str">
        <f t="shared" si="48"/>
        <v/>
      </c>
      <c r="D340" s="5" t="str">
        <f t="shared" si="48"/>
        <v/>
      </c>
      <c r="E340" s="5" t="str">
        <f t="shared" si="48"/>
        <v/>
      </c>
      <c r="F340" s="5" t="str">
        <f t="shared" si="48"/>
        <v/>
      </c>
      <c r="G340" s="5">
        <f t="shared" si="48"/>
        <v>5.127914962095164E-2</v>
      </c>
      <c r="H340" s="7">
        <f t="shared" si="41"/>
        <v>5.127914962095164E-2</v>
      </c>
      <c r="I340" s="6">
        <f t="shared" si="42"/>
        <v>59.483813560303901</v>
      </c>
      <c r="J340" s="4"/>
      <c r="K340" s="5">
        <f t="shared" si="43"/>
        <v>567.47558136529915</v>
      </c>
      <c r="L340" s="5">
        <f t="shared" si="44"/>
        <v>251.24207999999999</v>
      </c>
      <c r="M340" s="5">
        <f t="shared" si="45"/>
        <v>316.23350136529916</v>
      </c>
      <c r="N340" s="4"/>
    </row>
    <row r="341" spans="1:14" ht="15.75" x14ac:dyDescent="0.25">
      <c r="A341" s="9" t="str">
        <f t="shared" si="46"/>
        <v>-</v>
      </c>
      <c r="B341" s="8">
        <v>1165</v>
      </c>
      <c r="C341" s="5" t="str">
        <f t="shared" si="48"/>
        <v/>
      </c>
      <c r="D341" s="5" t="str">
        <f t="shared" si="48"/>
        <v/>
      </c>
      <c r="E341" s="5" t="str">
        <f t="shared" si="48"/>
        <v/>
      </c>
      <c r="F341" s="5" t="str">
        <f t="shared" si="48"/>
        <v/>
      </c>
      <c r="G341" s="5">
        <f t="shared" si="48"/>
        <v>5.1105865633239204E-2</v>
      </c>
      <c r="H341" s="7">
        <f t="shared" si="41"/>
        <v>5.1105865633239204E-2</v>
      </c>
      <c r="I341" s="6">
        <f t="shared" si="42"/>
        <v>59.538333462723671</v>
      </c>
      <c r="J341" s="4"/>
      <c r="K341" s="5">
        <f t="shared" si="43"/>
        <v>567.99570123438389</v>
      </c>
      <c r="L341" s="5">
        <f t="shared" si="44"/>
        <v>252.32501999999999</v>
      </c>
      <c r="M341" s="5">
        <f t="shared" si="45"/>
        <v>315.67068123438389</v>
      </c>
      <c r="N341" s="4"/>
    </row>
    <row r="342" spans="1:14" ht="15.75" x14ac:dyDescent="0.25">
      <c r="A342" s="9" t="str">
        <f t="shared" si="46"/>
        <v>-</v>
      </c>
      <c r="B342" s="8">
        <v>1170</v>
      </c>
      <c r="C342" s="5" t="str">
        <f t="shared" si="48"/>
        <v/>
      </c>
      <c r="D342" s="5" t="str">
        <f t="shared" si="48"/>
        <v/>
      </c>
      <c r="E342" s="5" t="str">
        <f t="shared" si="48"/>
        <v/>
      </c>
      <c r="F342" s="5" t="str">
        <f t="shared" si="48"/>
        <v/>
      </c>
      <c r="G342" s="5">
        <f t="shared" si="48"/>
        <v>5.0933905576149574E-2</v>
      </c>
      <c r="H342" s="7">
        <f t="shared" si="41"/>
        <v>5.0933905576149574E-2</v>
      </c>
      <c r="I342" s="6">
        <f t="shared" si="42"/>
        <v>59.592669524095001</v>
      </c>
      <c r="J342" s="4"/>
      <c r="K342" s="5">
        <f t="shared" si="43"/>
        <v>568.51406725986624</v>
      </c>
      <c r="L342" s="5">
        <f t="shared" si="44"/>
        <v>253.40796</v>
      </c>
      <c r="M342" s="5">
        <f t="shared" si="45"/>
        <v>315.10610725986623</v>
      </c>
      <c r="N342" s="4"/>
    </row>
    <row r="343" spans="1:14" ht="15.75" x14ac:dyDescent="0.25">
      <c r="A343" s="9" t="str">
        <f t="shared" si="46"/>
        <v>-</v>
      </c>
      <c r="B343" s="8">
        <v>1175</v>
      </c>
      <c r="C343" s="5" t="str">
        <f t="shared" si="48"/>
        <v/>
      </c>
      <c r="D343" s="5" t="str">
        <f t="shared" si="48"/>
        <v/>
      </c>
      <c r="E343" s="5" t="str">
        <f t="shared" si="48"/>
        <v/>
      </c>
      <c r="F343" s="5" t="str">
        <f t="shared" si="48"/>
        <v/>
      </c>
      <c r="G343" s="5">
        <f t="shared" si="48"/>
        <v>5.0763253741290863E-2</v>
      </c>
      <c r="H343" s="7">
        <f t="shared" si="41"/>
        <v>5.0763253741290863E-2</v>
      </c>
      <c r="I343" s="6">
        <f t="shared" si="42"/>
        <v>59.646823146016764</v>
      </c>
      <c r="J343" s="4"/>
      <c r="K343" s="5">
        <f t="shared" si="43"/>
        <v>569.03069281299997</v>
      </c>
      <c r="L343" s="5">
        <f t="shared" si="44"/>
        <v>254.49089999999998</v>
      </c>
      <c r="M343" s="5">
        <f t="shared" si="45"/>
        <v>314.53979281299996</v>
      </c>
      <c r="N343" s="4"/>
    </row>
    <row r="344" spans="1:14" ht="15.75" x14ac:dyDescent="0.25">
      <c r="A344" s="9" t="str">
        <f t="shared" si="46"/>
        <v>-</v>
      </c>
      <c r="B344" s="8">
        <v>1180</v>
      </c>
      <c r="C344" s="5" t="str">
        <f t="shared" si="48"/>
        <v/>
      </c>
      <c r="D344" s="5" t="str">
        <f t="shared" si="48"/>
        <v/>
      </c>
      <c r="E344" s="5" t="str">
        <f t="shared" si="48"/>
        <v/>
      </c>
      <c r="F344" s="5" t="str">
        <f t="shared" si="48"/>
        <v/>
      </c>
      <c r="G344" s="5">
        <f t="shared" si="48"/>
        <v>5.0593894672451685E-2</v>
      </c>
      <c r="H344" s="7">
        <f t="shared" si="41"/>
        <v>5.0593894672451685E-2</v>
      </c>
      <c r="I344" s="6">
        <f t="shared" si="42"/>
        <v>59.700795713492987</v>
      </c>
      <c r="J344" s="4"/>
      <c r="K344" s="5">
        <f t="shared" si="43"/>
        <v>569.54559110672301</v>
      </c>
      <c r="L344" s="5">
        <f t="shared" si="44"/>
        <v>255.57383999999999</v>
      </c>
      <c r="M344" s="5">
        <f t="shared" si="45"/>
        <v>313.97175110672299</v>
      </c>
      <c r="N344" s="4"/>
    </row>
    <row r="345" spans="1:14" ht="15.75" x14ac:dyDescent="0.25">
      <c r="A345" s="9" t="str">
        <f t="shared" si="46"/>
        <v>-</v>
      </c>
      <c r="B345" s="8">
        <v>1185</v>
      </c>
      <c r="C345" s="5" t="str">
        <f t="shared" si="48"/>
        <v/>
      </c>
      <c r="D345" s="5" t="str">
        <f t="shared" si="48"/>
        <v/>
      </c>
      <c r="E345" s="5" t="str">
        <f t="shared" si="48"/>
        <v/>
      </c>
      <c r="F345" s="5" t="str">
        <f t="shared" si="48"/>
        <v/>
      </c>
      <c r="G345" s="5">
        <f t="shared" si="48"/>
        <v>5.0425813160505449E-2</v>
      </c>
      <c r="H345" s="7">
        <f t="shared" si="41"/>
        <v>5.0425813160505449E-2</v>
      </c>
      <c r="I345" s="6">
        <f t="shared" si="42"/>
        <v>59.75458859519896</v>
      </c>
      <c r="J345" s="4"/>
      <c r="K345" s="5">
        <f t="shared" si="43"/>
        <v>570.05877519819808</v>
      </c>
      <c r="L345" s="5">
        <f t="shared" si="44"/>
        <v>256.65678000000003</v>
      </c>
      <c r="M345" s="5">
        <f t="shared" si="45"/>
        <v>313.40199519819805</v>
      </c>
      <c r="N345" s="4"/>
    </row>
    <row r="346" spans="1:14" ht="15.75" x14ac:dyDescent="0.25">
      <c r="A346" s="9" t="str">
        <f t="shared" si="46"/>
        <v>-</v>
      </c>
      <c r="B346" s="8">
        <v>1190</v>
      </c>
      <c r="C346" s="5" t="str">
        <f t="shared" si="48"/>
        <v/>
      </c>
      <c r="D346" s="5" t="str">
        <f t="shared" si="48"/>
        <v/>
      </c>
      <c r="E346" s="5" t="str">
        <f t="shared" si="48"/>
        <v/>
      </c>
      <c r="F346" s="5" t="str">
        <f t="shared" si="48"/>
        <v/>
      </c>
      <c r="G346" s="5">
        <f t="shared" si="48"/>
        <v>5.0258994238438236E-2</v>
      </c>
      <c r="H346" s="7">
        <f t="shared" si="41"/>
        <v>5.0258994238438236E-2</v>
      </c>
      <c r="I346" s="6">
        <f t="shared" si="42"/>
        <v>59.808203143741501</v>
      </c>
      <c r="J346" s="4"/>
      <c r="K346" s="5">
        <f t="shared" si="43"/>
        <v>570.57025799129394</v>
      </c>
      <c r="L346" s="5">
        <f t="shared" si="44"/>
        <v>257.73971999999998</v>
      </c>
      <c r="M346" s="5">
        <f t="shared" si="45"/>
        <v>312.83053799129397</v>
      </c>
      <c r="N346" s="4"/>
    </row>
    <row r="347" spans="1:14" ht="15.75" x14ac:dyDescent="0.25">
      <c r="A347" s="9" t="str">
        <f t="shared" si="46"/>
        <v>-</v>
      </c>
      <c r="B347" s="8">
        <v>1195</v>
      </c>
      <c r="C347" s="5" t="str">
        <f t="shared" si="48"/>
        <v/>
      </c>
      <c r="D347" s="5" t="str">
        <f t="shared" si="48"/>
        <v/>
      </c>
      <c r="E347" s="5" t="str">
        <f t="shared" si="48"/>
        <v/>
      </c>
      <c r="F347" s="5" t="str">
        <f t="shared" si="48"/>
        <v/>
      </c>
      <c r="G347" s="5">
        <f t="shared" si="48"/>
        <v>5.0093423176497419E-2</v>
      </c>
      <c r="H347" s="7">
        <f t="shared" si="41"/>
        <v>5.0093423176497419E-2</v>
      </c>
      <c r="I347" s="6">
        <f t="shared" si="42"/>
        <v>59.861640695914417</v>
      </c>
      <c r="J347" s="4"/>
      <c r="K347" s="5">
        <f t="shared" si="43"/>
        <v>571.08005223902353</v>
      </c>
      <c r="L347" s="5">
        <f t="shared" si="44"/>
        <v>258.82265999999998</v>
      </c>
      <c r="M347" s="5">
        <f t="shared" si="45"/>
        <v>312.25739223902355</v>
      </c>
      <c r="N347" s="4"/>
    </row>
    <row r="348" spans="1:14" ht="15.75" x14ac:dyDescent="0.25">
      <c r="A348" s="9" t="str">
        <f t="shared" si="46"/>
        <v>-</v>
      </c>
      <c r="B348" s="8">
        <v>1200</v>
      </c>
      <c r="C348" s="5" t="str">
        <f t="shared" ref="C348:G363" si="49">IF(AND($B348&gt;=C$103,$B348&lt;=C$104),(C$105/60)*$B348^(-C$106),"")</f>
        <v/>
      </c>
      <c r="D348" s="5" t="str">
        <f t="shared" si="49"/>
        <v/>
      </c>
      <c r="E348" s="5" t="str">
        <f t="shared" si="49"/>
        <v/>
      </c>
      <c r="F348" s="5" t="str">
        <f t="shared" si="49"/>
        <v/>
      </c>
      <c r="G348" s="5">
        <f t="shared" si="49"/>
        <v>4.9929085477457114E-2</v>
      </c>
      <c r="H348" s="7">
        <f t="shared" si="41"/>
        <v>4.9929085477457114E-2</v>
      </c>
      <c r="I348" s="6">
        <f t="shared" si="42"/>
        <v>59.914902572948534</v>
      </c>
      <c r="J348" s="4"/>
      <c r="K348" s="5">
        <f t="shared" si="43"/>
        <v>571.58817054592896</v>
      </c>
      <c r="L348" s="5">
        <f t="shared" si="44"/>
        <v>259.90559999999999</v>
      </c>
      <c r="M348" s="5">
        <f t="shared" si="45"/>
        <v>311.68257054592897</v>
      </c>
      <c r="N348" s="4"/>
    </row>
    <row r="349" spans="1:14" ht="15.75" x14ac:dyDescent="0.25">
      <c r="A349" s="9" t="str">
        <f t="shared" si="46"/>
        <v>-</v>
      </c>
      <c r="B349" s="8">
        <v>1205</v>
      </c>
      <c r="C349" s="5" t="str">
        <f t="shared" si="49"/>
        <v/>
      </c>
      <c r="D349" s="5" t="str">
        <f t="shared" si="49"/>
        <v/>
      </c>
      <c r="E349" s="5" t="str">
        <f t="shared" si="49"/>
        <v/>
      </c>
      <c r="F349" s="5" t="str">
        <f t="shared" si="49"/>
        <v/>
      </c>
      <c r="G349" s="5">
        <f t="shared" si="49"/>
        <v>4.9765966871997455E-2</v>
      </c>
      <c r="H349" s="7">
        <f t="shared" si="41"/>
        <v>4.9765966871997455E-2</v>
      </c>
      <c r="I349" s="6">
        <f t="shared" si="42"/>
        <v>59.967990080756934</v>
      </c>
      <c r="J349" s="4"/>
      <c r="K349" s="5">
        <f t="shared" si="43"/>
        <v>572.09462537042111</v>
      </c>
      <c r="L349" s="5">
        <f t="shared" si="44"/>
        <v>260.98854</v>
      </c>
      <c r="M349" s="5">
        <f t="shared" si="45"/>
        <v>311.10608537042111</v>
      </c>
      <c r="N349" s="4"/>
    </row>
    <row r="350" spans="1:14" ht="15.75" x14ac:dyDescent="0.25">
      <c r="A350" s="9" t="str">
        <f t="shared" si="46"/>
        <v>-</v>
      </c>
      <c r="B350" s="8">
        <v>1210</v>
      </c>
      <c r="C350" s="5" t="str">
        <f t="shared" si="49"/>
        <v/>
      </c>
      <c r="D350" s="5" t="str">
        <f t="shared" si="49"/>
        <v/>
      </c>
      <c r="E350" s="5" t="str">
        <f t="shared" si="49"/>
        <v/>
      </c>
      <c r="F350" s="5" t="str">
        <f t="shared" si="49"/>
        <v/>
      </c>
      <c r="G350" s="5">
        <f t="shared" si="49"/>
        <v>4.9604053314194388E-2</v>
      </c>
      <c r="H350" s="7">
        <f t="shared" si="41"/>
        <v>4.9604053314194388E-2</v>
      </c>
      <c r="I350" s="6">
        <f t="shared" si="42"/>
        <v>60.020904510175207</v>
      </c>
      <c r="J350" s="4"/>
      <c r="K350" s="5">
        <f t="shared" si="43"/>
        <v>572.59942902707144</v>
      </c>
      <c r="L350" s="5">
        <f t="shared" si="44"/>
        <v>262.07148000000001</v>
      </c>
      <c r="M350" s="5">
        <f t="shared" si="45"/>
        <v>310.52794902707143</v>
      </c>
      <c r="N350" s="4"/>
    </row>
    <row r="351" spans="1:14" ht="15.75" x14ac:dyDescent="0.25">
      <c r="A351" s="9" t="str">
        <f t="shared" si="46"/>
        <v>-</v>
      </c>
      <c r="B351" s="8">
        <v>1215</v>
      </c>
      <c r="C351" s="5" t="str">
        <f t="shared" si="49"/>
        <v/>
      </c>
      <c r="D351" s="5" t="str">
        <f t="shared" si="49"/>
        <v/>
      </c>
      <c r="E351" s="5" t="str">
        <f t="shared" si="49"/>
        <v/>
      </c>
      <c r="F351" s="5" t="str">
        <f t="shared" si="49"/>
        <v/>
      </c>
      <c r="G351" s="5">
        <f t="shared" si="49"/>
        <v>4.9443330977116895E-2</v>
      </c>
      <c r="H351" s="7">
        <f t="shared" si="41"/>
        <v>4.9443330977116895E-2</v>
      </c>
      <c r="I351" s="6">
        <f t="shared" si="42"/>
        <v>60.073647137197028</v>
      </c>
      <c r="J351" s="4"/>
      <c r="K351" s="5">
        <f t="shared" si="43"/>
        <v>573.10259368885966</v>
      </c>
      <c r="L351" s="5">
        <f t="shared" si="44"/>
        <v>263.15441999999996</v>
      </c>
      <c r="M351" s="5">
        <f t="shared" si="45"/>
        <v>309.9481736888597</v>
      </c>
      <c r="N351" s="4"/>
    </row>
    <row r="352" spans="1:14" ht="15.75" x14ac:dyDescent="0.25">
      <c r="A352" s="9" t="str">
        <f t="shared" si="46"/>
        <v>-</v>
      </c>
      <c r="B352" s="8">
        <v>1220</v>
      </c>
      <c r="C352" s="5" t="str">
        <f t="shared" si="49"/>
        <v/>
      </c>
      <c r="D352" s="5" t="str">
        <f t="shared" si="49"/>
        <v/>
      </c>
      <c r="E352" s="5" t="str">
        <f t="shared" si="49"/>
        <v/>
      </c>
      <c r="F352" s="5" t="str">
        <f t="shared" si="49"/>
        <v/>
      </c>
      <c r="G352" s="5">
        <f t="shared" si="49"/>
        <v>4.9283786248528666E-2</v>
      </c>
      <c r="H352" s="7">
        <f t="shared" si="41"/>
        <v>4.9283786248528666E-2</v>
      </c>
      <c r="I352" s="6">
        <f t="shared" si="42"/>
        <v>60.12621922320497</v>
      </c>
      <c r="J352" s="4"/>
      <c r="K352" s="5">
        <f t="shared" si="43"/>
        <v>573.60413138937542</v>
      </c>
      <c r="L352" s="5">
        <f t="shared" si="44"/>
        <v>264.23735999999997</v>
      </c>
      <c r="M352" s="5">
        <f t="shared" si="45"/>
        <v>309.36677138937546</v>
      </c>
      <c r="N352" s="4"/>
    </row>
    <row r="353" spans="1:14" ht="15.75" x14ac:dyDescent="0.25">
      <c r="A353" s="9" t="str">
        <f t="shared" si="46"/>
        <v>-</v>
      </c>
      <c r="B353" s="8">
        <v>1225</v>
      </c>
      <c r="C353" s="5" t="str">
        <f t="shared" si="49"/>
        <v/>
      </c>
      <c r="D353" s="5" t="str">
        <f t="shared" si="49"/>
        <v/>
      </c>
      <c r="E353" s="5" t="str">
        <f t="shared" si="49"/>
        <v/>
      </c>
      <c r="F353" s="5" t="str">
        <f t="shared" si="49"/>
        <v/>
      </c>
      <c r="G353" s="5">
        <f t="shared" si="49"/>
        <v>4.9125405726691676E-2</v>
      </c>
      <c r="H353" s="7">
        <f t="shared" si="41"/>
        <v>4.9125405726691676E-2</v>
      </c>
      <c r="I353" s="6">
        <f t="shared" si="42"/>
        <v>60.178622015197305</v>
      </c>
      <c r="J353" s="4"/>
      <c r="K353" s="5">
        <f t="shared" si="43"/>
        <v>574.10405402498225</v>
      </c>
      <c r="L353" s="5">
        <f t="shared" si="44"/>
        <v>265.32029999999997</v>
      </c>
      <c r="M353" s="5">
        <f t="shared" si="45"/>
        <v>308.78375402498227</v>
      </c>
      <c r="N353" s="4"/>
    </row>
    <row r="354" spans="1:14" ht="15.75" x14ac:dyDescent="0.25">
      <c r="A354" s="9" t="str">
        <f t="shared" si="46"/>
        <v>-</v>
      </c>
      <c r="B354" s="8">
        <v>1230</v>
      </c>
      <c r="C354" s="5" t="str">
        <f t="shared" si="49"/>
        <v/>
      </c>
      <c r="D354" s="5" t="str">
        <f t="shared" si="49"/>
        <v/>
      </c>
      <c r="E354" s="5" t="str">
        <f t="shared" si="49"/>
        <v/>
      </c>
      <c r="F354" s="5" t="str">
        <f t="shared" si="49"/>
        <v/>
      </c>
      <c r="G354" s="5">
        <f t="shared" si="49"/>
        <v>4.8968176216267874E-2</v>
      </c>
      <c r="H354" s="7">
        <f t="shared" si="41"/>
        <v>4.8968176216267874E-2</v>
      </c>
      <c r="I354" s="6">
        <f t="shared" si="42"/>
        <v>60.230856746009486</v>
      </c>
      <c r="J354" s="4"/>
      <c r="K354" s="5">
        <f t="shared" si="43"/>
        <v>574.60237335693046</v>
      </c>
      <c r="L354" s="5">
        <f t="shared" si="44"/>
        <v>266.40323999999998</v>
      </c>
      <c r="M354" s="5">
        <f t="shared" si="45"/>
        <v>308.19913335693047</v>
      </c>
      <c r="N354" s="4"/>
    </row>
    <row r="355" spans="1:14" ht="15.75" x14ac:dyDescent="0.25">
      <c r="A355" s="9" t="str">
        <f t="shared" si="46"/>
        <v>-</v>
      </c>
      <c r="B355" s="8">
        <v>1235</v>
      </c>
      <c r="C355" s="5" t="str">
        <f t="shared" si="49"/>
        <v/>
      </c>
      <c r="D355" s="5" t="str">
        <f t="shared" si="49"/>
        <v/>
      </c>
      <c r="E355" s="5" t="str">
        <f t="shared" si="49"/>
        <v/>
      </c>
      <c r="F355" s="5" t="str">
        <f t="shared" si="49"/>
        <v/>
      </c>
      <c r="G355" s="5">
        <f t="shared" si="49"/>
        <v>4.8812084724317514E-2</v>
      </c>
      <c r="H355" s="7">
        <f t="shared" si="41"/>
        <v>4.8812084724317514E-2</v>
      </c>
      <c r="I355" s="6">
        <f t="shared" si="42"/>
        <v>60.282924634532129</v>
      </c>
      <c r="J355" s="4"/>
      <c r="K355" s="5">
        <f t="shared" si="43"/>
        <v>575.09910101343655</v>
      </c>
      <c r="L355" s="5">
        <f t="shared" si="44"/>
        <v>267.48617999999999</v>
      </c>
      <c r="M355" s="5">
        <f t="shared" si="45"/>
        <v>307.61292101343656</v>
      </c>
      <c r="N355" s="4"/>
    </row>
    <row r="356" spans="1:14" ht="15.75" x14ac:dyDescent="0.25">
      <c r="A356" s="9" t="str">
        <f t="shared" si="46"/>
        <v>-</v>
      </c>
      <c r="B356" s="8">
        <v>1240</v>
      </c>
      <c r="C356" s="5" t="str">
        <f t="shared" si="49"/>
        <v/>
      </c>
      <c r="D356" s="5" t="str">
        <f t="shared" si="49"/>
        <v/>
      </c>
      <c r="E356" s="5" t="str">
        <f t="shared" si="49"/>
        <v/>
      </c>
      <c r="F356" s="5" t="str">
        <f t="shared" si="49"/>
        <v/>
      </c>
      <c r="G356" s="5">
        <f t="shared" si="49"/>
        <v>4.8657118456390744E-2</v>
      </c>
      <c r="H356" s="7">
        <f t="shared" si="41"/>
        <v>4.8657118456390744E-2</v>
      </c>
      <c r="I356" s="6">
        <f t="shared" si="42"/>
        <v>60.334826885924521</v>
      </c>
      <c r="J356" s="4"/>
      <c r="K356" s="5">
        <f t="shared" si="43"/>
        <v>575.5942484917199</v>
      </c>
      <c r="L356" s="5">
        <f t="shared" si="44"/>
        <v>268.56912</v>
      </c>
      <c r="M356" s="5">
        <f t="shared" si="45"/>
        <v>307.0251284917199</v>
      </c>
      <c r="N356" s="4"/>
    </row>
    <row r="357" spans="1:14" ht="15.75" x14ac:dyDescent="0.25">
      <c r="A357" s="9" t="str">
        <f t="shared" si="46"/>
        <v>-</v>
      </c>
      <c r="B357" s="8">
        <v>1245</v>
      </c>
      <c r="C357" s="5" t="str">
        <f t="shared" si="49"/>
        <v/>
      </c>
      <c r="D357" s="5" t="str">
        <f t="shared" si="49"/>
        <v/>
      </c>
      <c r="E357" s="5" t="str">
        <f t="shared" si="49"/>
        <v/>
      </c>
      <c r="F357" s="5" t="str">
        <f t="shared" si="49"/>
        <v/>
      </c>
      <c r="G357" s="5">
        <f t="shared" si="49"/>
        <v>4.8503264812709744E-2</v>
      </c>
      <c r="H357" s="7">
        <f t="shared" si="41"/>
        <v>4.8503264812709744E-2</v>
      </c>
      <c r="I357" s="6">
        <f t="shared" si="42"/>
        <v>60.386564691823629</v>
      </c>
      <c r="J357" s="4"/>
      <c r="K357" s="5">
        <f t="shared" si="43"/>
        <v>576.08782715999746</v>
      </c>
      <c r="L357" s="5">
        <f t="shared" si="44"/>
        <v>269.65206000000001</v>
      </c>
      <c r="M357" s="5">
        <f t="shared" si="45"/>
        <v>306.43576715999745</v>
      </c>
      <c r="N357" s="4"/>
    </row>
    <row r="358" spans="1:14" ht="15.75" x14ac:dyDescent="0.25">
      <c r="A358" s="9" t="str">
        <f t="shared" si="46"/>
        <v>-</v>
      </c>
      <c r="B358" s="8">
        <v>1250</v>
      </c>
      <c r="C358" s="5" t="str">
        <f t="shared" si="49"/>
        <v/>
      </c>
      <c r="D358" s="5" t="str">
        <f t="shared" si="49"/>
        <v/>
      </c>
      <c r="E358" s="5" t="str">
        <f t="shared" si="49"/>
        <v/>
      </c>
      <c r="F358" s="5" t="str">
        <f t="shared" si="49"/>
        <v/>
      </c>
      <c r="G358" s="5">
        <f t="shared" si="49"/>
        <v>4.8350511384439882E-2</v>
      </c>
      <c r="H358" s="7">
        <f t="shared" si="41"/>
        <v>4.8350511384439882E-2</v>
      </c>
      <c r="I358" s="6">
        <f t="shared" si="42"/>
        <v>60.438139230549851</v>
      </c>
      <c r="J358" s="4"/>
      <c r="K358" s="5">
        <f t="shared" si="43"/>
        <v>576.57984825944561</v>
      </c>
      <c r="L358" s="5">
        <f t="shared" si="44"/>
        <v>270.73500000000001</v>
      </c>
      <c r="M358" s="5">
        <f t="shared" si="45"/>
        <v>305.8448482594456</v>
      </c>
      <c r="N358" s="4"/>
    </row>
    <row r="359" spans="1:14" ht="15.75" x14ac:dyDescent="0.25">
      <c r="A359" s="9" t="str">
        <f t="shared" si="46"/>
        <v>-</v>
      </c>
      <c r="B359" s="8">
        <v>1255</v>
      </c>
      <c r="C359" s="5" t="str">
        <f t="shared" si="49"/>
        <v/>
      </c>
      <c r="D359" s="5" t="str">
        <f t="shared" si="49"/>
        <v/>
      </c>
      <c r="E359" s="5" t="str">
        <f t="shared" si="49"/>
        <v/>
      </c>
      <c r="F359" s="5" t="str">
        <f t="shared" si="49"/>
        <v/>
      </c>
      <c r="G359" s="5">
        <f t="shared" si="49"/>
        <v>4.8198845950046351E-2</v>
      </c>
      <c r="H359" s="7">
        <f t="shared" si="41"/>
        <v>4.8198845950046351E-2</v>
      </c>
      <c r="I359" s="6">
        <f t="shared" si="42"/>
        <v>60.48955166730817</v>
      </c>
      <c r="J359" s="4"/>
      <c r="K359" s="5">
        <f t="shared" si="43"/>
        <v>577.07032290611994</v>
      </c>
      <c r="L359" s="5">
        <f t="shared" si="44"/>
        <v>271.81794000000002</v>
      </c>
      <c r="M359" s="5">
        <f t="shared" si="45"/>
        <v>305.25238290611992</v>
      </c>
      <c r="N359" s="4"/>
    </row>
    <row r="360" spans="1:14" ht="15.75" x14ac:dyDescent="0.25">
      <c r="A360" s="9" t="str">
        <f t="shared" si="46"/>
        <v>-</v>
      </c>
      <c r="B360" s="8">
        <v>1260</v>
      </c>
      <c r="C360" s="5" t="str">
        <f t="shared" si="49"/>
        <v/>
      </c>
      <c r="D360" s="5" t="str">
        <f t="shared" si="49"/>
        <v/>
      </c>
      <c r="E360" s="5" t="str">
        <f t="shared" si="49"/>
        <v/>
      </c>
      <c r="F360" s="5" t="str">
        <f t="shared" si="49"/>
        <v/>
      </c>
      <c r="G360" s="5">
        <f t="shared" si="49"/>
        <v>4.804825647173467E-2</v>
      </c>
      <c r="H360" s="7">
        <f t="shared" si="41"/>
        <v>4.804825647173467E-2</v>
      </c>
      <c r="I360" s="6">
        <f t="shared" si="42"/>
        <v>60.540803154385685</v>
      </c>
      <c r="J360" s="4"/>
      <c r="K360" s="5">
        <f t="shared" si="43"/>
        <v>577.5592620928395</v>
      </c>
      <c r="L360" s="5">
        <f t="shared" si="44"/>
        <v>272.90088000000003</v>
      </c>
      <c r="M360" s="5">
        <f t="shared" si="45"/>
        <v>304.65838209283947</v>
      </c>
      <c r="N360" s="4"/>
    </row>
    <row r="361" spans="1:14" ht="15.75" x14ac:dyDescent="0.25">
      <c r="A361" s="9" t="str">
        <f t="shared" si="46"/>
        <v>-</v>
      </c>
      <c r="B361" s="8">
        <v>1265</v>
      </c>
      <c r="C361" s="5" t="str">
        <f t="shared" si="49"/>
        <v/>
      </c>
      <c r="D361" s="5" t="str">
        <f t="shared" si="49"/>
        <v/>
      </c>
      <c r="E361" s="5" t="str">
        <f t="shared" si="49"/>
        <v/>
      </c>
      <c r="F361" s="5" t="str">
        <f t="shared" si="49"/>
        <v/>
      </c>
      <c r="G361" s="5">
        <f t="shared" si="49"/>
        <v>4.7898731091972957E-2</v>
      </c>
      <c r="H361" s="7">
        <f t="shared" si="41"/>
        <v>4.7898731091972957E-2</v>
      </c>
      <c r="I361" s="6">
        <f t="shared" si="42"/>
        <v>60.59189483134579</v>
      </c>
      <c r="J361" s="4"/>
      <c r="K361" s="5">
        <f t="shared" si="43"/>
        <v>578.0466766910389</v>
      </c>
      <c r="L361" s="5">
        <f t="shared" si="44"/>
        <v>273.98381999999998</v>
      </c>
      <c r="M361" s="5">
        <f t="shared" si="45"/>
        <v>304.06285669103892</v>
      </c>
      <c r="N361" s="4"/>
    </row>
    <row r="362" spans="1:14" ht="15.75" x14ac:dyDescent="0.25">
      <c r="A362" s="9" t="str">
        <f t="shared" si="46"/>
        <v>-</v>
      </c>
      <c r="B362" s="8">
        <v>1270</v>
      </c>
      <c r="C362" s="5" t="str">
        <f t="shared" si="49"/>
        <v/>
      </c>
      <c r="D362" s="5" t="str">
        <f t="shared" si="49"/>
        <v/>
      </c>
      <c r="E362" s="5" t="str">
        <f t="shared" si="49"/>
        <v/>
      </c>
      <c r="F362" s="5" t="str">
        <f t="shared" si="49"/>
        <v/>
      </c>
      <c r="G362" s="5">
        <f t="shared" si="49"/>
        <v>4.7750258130092829E-2</v>
      </c>
      <c r="H362" s="7">
        <f t="shared" si="41"/>
        <v>4.7750258130092829E-2</v>
      </c>
      <c r="I362" s="6">
        <f t="shared" si="42"/>
        <v>60.642827825217893</v>
      </c>
      <c r="J362" s="4"/>
      <c r="K362" s="5">
        <f t="shared" si="43"/>
        <v>578.53257745257872</v>
      </c>
      <c r="L362" s="5">
        <f t="shared" si="44"/>
        <v>275.06675999999999</v>
      </c>
      <c r="M362" s="5">
        <f t="shared" si="45"/>
        <v>303.46581745257873</v>
      </c>
      <c r="N362" s="4"/>
    </row>
    <row r="363" spans="1:14" ht="15.75" x14ac:dyDescent="0.25">
      <c r="A363" s="9" t="str">
        <f t="shared" si="46"/>
        <v>-</v>
      </c>
      <c r="B363" s="8">
        <v>1275</v>
      </c>
      <c r="C363" s="5" t="str">
        <f t="shared" si="49"/>
        <v/>
      </c>
      <c r="D363" s="5" t="str">
        <f t="shared" si="49"/>
        <v/>
      </c>
      <c r="E363" s="5" t="str">
        <f t="shared" si="49"/>
        <v/>
      </c>
      <c r="F363" s="5" t="str">
        <f t="shared" si="49"/>
        <v/>
      </c>
      <c r="G363" s="5">
        <f t="shared" si="49"/>
        <v>4.7602826078968041E-2</v>
      </c>
      <c r="H363" s="7">
        <f t="shared" si="41"/>
        <v>4.7602826078968041E-2</v>
      </c>
      <c r="I363" s="6">
        <f t="shared" si="42"/>
        <v>60.693603250684255</v>
      </c>
      <c r="J363" s="4"/>
      <c r="K363" s="5">
        <f t="shared" si="43"/>
        <v>579.01697501152773</v>
      </c>
      <c r="L363" s="5">
        <f t="shared" si="44"/>
        <v>276.1497</v>
      </c>
      <c r="M363" s="5">
        <f t="shared" si="45"/>
        <v>302.86727501152774</v>
      </c>
      <c r="N363" s="4"/>
    </row>
    <row r="364" spans="1:14" ht="15.75" x14ac:dyDescent="0.25">
      <c r="A364" s="9" t="str">
        <f t="shared" si="46"/>
        <v>-</v>
      </c>
      <c r="B364" s="8">
        <v>1280</v>
      </c>
      <c r="C364" s="5" t="str">
        <f t="shared" ref="C364:G379" si="50">IF(AND($B364&gt;=C$103,$B364&lt;=C$104),(C$105/60)*$B364^(-C$106),"")</f>
        <v/>
      </c>
      <c r="D364" s="5" t="str">
        <f t="shared" si="50"/>
        <v/>
      </c>
      <c r="E364" s="5" t="str">
        <f t="shared" si="50"/>
        <v/>
      </c>
      <c r="F364" s="5" t="str">
        <f t="shared" si="50"/>
        <v/>
      </c>
      <c r="G364" s="5">
        <f t="shared" si="50"/>
        <v>4.7456423601767862E-2</v>
      </c>
      <c r="H364" s="7">
        <f t="shared" ref="H364:H396" si="51">AVERAGE(C364:G364)</f>
        <v>4.7456423601767862E-2</v>
      </c>
      <c r="I364" s="6">
        <f t="shared" ref="I364:I396" si="52">H364*B364</f>
        <v>60.744222210262862</v>
      </c>
      <c r="J364" s="4"/>
      <c r="K364" s="5">
        <f t="shared" ref="K364:K396" si="53">$C$95*I364/1000</f>
        <v>579.49987988590772</v>
      </c>
      <c r="L364" s="5">
        <f t="shared" ref="L364:L396" si="54">B364*60*$C$96/1000</f>
        <v>277.23264</v>
      </c>
      <c r="M364" s="5">
        <f t="shared" ref="M364:M396" si="55">MAX(0,K364-L364)</f>
        <v>302.26723988590771</v>
      </c>
      <c r="N364" s="4"/>
    </row>
    <row r="365" spans="1:14" ht="15.75" x14ac:dyDescent="0.25">
      <c r="A365" s="9" t="str">
        <f t="shared" ref="A365:A396" si="56">IF(M365=$C$97,"MAX","-")</f>
        <v>-</v>
      </c>
      <c r="B365" s="8">
        <v>1285</v>
      </c>
      <c r="C365" s="5" t="str">
        <f t="shared" si="50"/>
        <v/>
      </c>
      <c r="D365" s="5" t="str">
        <f t="shared" si="50"/>
        <v/>
      </c>
      <c r="E365" s="5" t="str">
        <f t="shared" si="50"/>
        <v/>
      </c>
      <c r="F365" s="5" t="str">
        <f t="shared" si="50"/>
        <v/>
      </c>
      <c r="G365" s="5">
        <f t="shared" si="50"/>
        <v>4.7311039528784064E-2</v>
      </c>
      <c r="H365" s="7">
        <f t="shared" si="51"/>
        <v>4.7311039528784064E-2</v>
      </c>
      <c r="I365" s="6">
        <f t="shared" si="52"/>
        <v>60.794685794487521</v>
      </c>
      <c r="J365" s="4"/>
      <c r="K365" s="5">
        <f t="shared" si="53"/>
        <v>579.98130247941094</v>
      </c>
      <c r="L365" s="5">
        <f t="shared" si="54"/>
        <v>278.31558000000001</v>
      </c>
      <c r="M365" s="5">
        <f t="shared" si="55"/>
        <v>301.66572247941093</v>
      </c>
      <c r="N365" s="4"/>
    </row>
    <row r="366" spans="1:14" ht="15.75" x14ac:dyDescent="0.25">
      <c r="A366" s="9" t="str">
        <f t="shared" si="56"/>
        <v>-</v>
      </c>
      <c r="B366" s="8">
        <v>1290</v>
      </c>
      <c r="C366" s="5" t="str">
        <f t="shared" si="50"/>
        <v/>
      </c>
      <c r="D366" s="5" t="str">
        <f t="shared" si="50"/>
        <v/>
      </c>
      <c r="E366" s="5" t="str">
        <f t="shared" si="50"/>
        <v/>
      </c>
      <c r="F366" s="5" t="str">
        <f t="shared" si="50"/>
        <v/>
      </c>
      <c r="G366" s="5">
        <f t="shared" si="50"/>
        <v>4.7166662854328488E-2</v>
      </c>
      <c r="H366" s="7">
        <f t="shared" si="51"/>
        <v>4.7166662854328488E-2</v>
      </c>
      <c r="I366" s="6">
        <f t="shared" si="52"/>
        <v>60.844995082083749</v>
      </c>
      <c r="J366" s="4"/>
      <c r="K366" s="5">
        <f t="shared" si="53"/>
        <v>580.46125308307899</v>
      </c>
      <c r="L366" s="5">
        <f t="shared" si="54"/>
        <v>279.39852000000002</v>
      </c>
      <c r="M366" s="5">
        <f t="shared" si="55"/>
        <v>301.06273308307897</v>
      </c>
      <c r="N366" s="4"/>
    </row>
    <row r="367" spans="1:14" ht="15.75" x14ac:dyDescent="0.25">
      <c r="A367" s="9" t="str">
        <f t="shared" si="56"/>
        <v>-</v>
      </c>
      <c r="B367" s="8">
        <v>1295</v>
      </c>
      <c r="C367" s="5" t="str">
        <f t="shared" si="50"/>
        <v/>
      </c>
      <c r="D367" s="5" t="str">
        <f t="shared" si="50"/>
        <v/>
      </c>
      <c r="E367" s="5" t="str">
        <f t="shared" si="50"/>
        <v/>
      </c>
      <c r="F367" s="5" t="str">
        <f t="shared" si="50"/>
        <v/>
      </c>
      <c r="G367" s="5">
        <f t="shared" si="50"/>
        <v>4.7023282733700392E-2</v>
      </c>
      <c r="H367" s="7">
        <f t="shared" si="51"/>
        <v>4.7023282733700392E-2</v>
      </c>
      <c r="I367" s="6">
        <f t="shared" si="52"/>
        <v>60.895151140142005</v>
      </c>
      <c r="J367" s="4"/>
      <c r="K367" s="5">
        <f t="shared" si="53"/>
        <v>580.93974187695471</v>
      </c>
      <c r="L367" s="5">
        <f t="shared" si="54"/>
        <v>280.48146000000003</v>
      </c>
      <c r="M367" s="5">
        <f t="shared" si="55"/>
        <v>300.45828187695469</v>
      </c>
      <c r="N367" s="4"/>
    </row>
    <row r="368" spans="1:14" ht="15.75" x14ac:dyDescent="0.25">
      <c r="A368" s="9" t="str">
        <f t="shared" si="56"/>
        <v>-</v>
      </c>
      <c r="B368" s="8">
        <v>1300</v>
      </c>
      <c r="C368" s="5" t="str">
        <f t="shared" si="50"/>
        <v/>
      </c>
      <c r="D368" s="5" t="str">
        <f t="shared" si="50"/>
        <v/>
      </c>
      <c r="E368" s="5" t="str">
        <f t="shared" si="50"/>
        <v/>
      </c>
      <c r="F368" s="5" t="str">
        <f t="shared" si="50"/>
        <v/>
      </c>
      <c r="G368" s="5">
        <f t="shared" si="50"/>
        <v>4.6880888480221199E-2</v>
      </c>
      <c r="H368" s="7">
        <f t="shared" si="51"/>
        <v>4.6880888480221199E-2</v>
      </c>
      <c r="I368" s="6">
        <f t="shared" si="52"/>
        <v>60.945155024287558</v>
      </c>
      <c r="J368" s="4"/>
      <c r="K368" s="5">
        <f t="shared" si="53"/>
        <v>581.41677893170333</v>
      </c>
      <c r="L368" s="5">
        <f t="shared" si="54"/>
        <v>281.56439999999998</v>
      </c>
      <c r="M368" s="5">
        <f t="shared" si="55"/>
        <v>299.85237893170336</v>
      </c>
      <c r="N368" s="4"/>
    </row>
    <row r="369" spans="1:14" ht="15.75" x14ac:dyDescent="0.25">
      <c r="A369" s="9" t="str">
        <f t="shared" si="56"/>
        <v>-</v>
      </c>
      <c r="B369" s="8">
        <v>1305</v>
      </c>
      <c r="C369" s="5" t="str">
        <f t="shared" si="50"/>
        <v/>
      </c>
      <c r="D369" s="5" t="str">
        <f t="shared" si="50"/>
        <v/>
      </c>
      <c r="E369" s="5" t="str">
        <f t="shared" si="50"/>
        <v/>
      </c>
      <c r="F369" s="5" t="str">
        <f t="shared" si="50"/>
        <v/>
      </c>
      <c r="G369" s="5">
        <f t="shared" si="50"/>
        <v>4.6739469562335038E-2</v>
      </c>
      <c r="H369" s="7">
        <f t="shared" si="51"/>
        <v>4.6739469562335038E-2</v>
      </c>
      <c r="I369" s="6">
        <f t="shared" si="52"/>
        <v>60.995007778847224</v>
      </c>
      <c r="J369" s="4"/>
      <c r="K369" s="5">
        <f t="shared" si="53"/>
        <v>581.89237421020243</v>
      </c>
      <c r="L369" s="5">
        <f t="shared" si="54"/>
        <v>282.64733999999999</v>
      </c>
      <c r="M369" s="5">
        <f t="shared" si="55"/>
        <v>299.24503421020245</v>
      </c>
      <c r="N369" s="4"/>
    </row>
    <row r="370" spans="1:14" ht="15.75" x14ac:dyDescent="0.25">
      <c r="A370" s="9" t="str">
        <f t="shared" si="56"/>
        <v>-</v>
      </c>
      <c r="B370" s="8">
        <v>1310</v>
      </c>
      <c r="C370" s="5" t="str">
        <f t="shared" si="50"/>
        <v/>
      </c>
      <c r="D370" s="5" t="str">
        <f t="shared" si="50"/>
        <v/>
      </c>
      <c r="E370" s="5" t="str">
        <f t="shared" si="50"/>
        <v/>
      </c>
      <c r="F370" s="5" t="str">
        <f t="shared" si="50"/>
        <v/>
      </c>
      <c r="G370" s="5">
        <f t="shared" si="50"/>
        <v>4.6599015600773314E-2</v>
      </c>
      <c r="H370" s="7">
        <f t="shared" si="51"/>
        <v>4.6599015600773314E-2</v>
      </c>
      <c r="I370" s="6">
        <f t="shared" si="52"/>
        <v>61.044710437013038</v>
      </c>
      <c r="J370" s="4"/>
      <c r="K370" s="5">
        <f t="shared" si="53"/>
        <v>582.36653756910437</v>
      </c>
      <c r="L370" s="5">
        <f t="shared" si="54"/>
        <v>283.73027999999999</v>
      </c>
      <c r="M370" s="5">
        <f t="shared" si="55"/>
        <v>298.63625756910437</v>
      </c>
      <c r="N370" s="4"/>
    </row>
    <row r="371" spans="1:14" ht="15.75" x14ac:dyDescent="0.25">
      <c r="A371" s="9" t="str">
        <f t="shared" si="56"/>
        <v>-</v>
      </c>
      <c r="B371" s="8">
        <v>1315</v>
      </c>
      <c r="C371" s="5" t="str">
        <f t="shared" si="50"/>
        <v/>
      </c>
      <c r="D371" s="5" t="str">
        <f t="shared" si="50"/>
        <v/>
      </c>
      <c r="E371" s="5" t="str">
        <f t="shared" si="50"/>
        <v/>
      </c>
      <c r="F371" s="5" t="str">
        <f t="shared" si="50"/>
        <v/>
      </c>
      <c r="G371" s="5">
        <f t="shared" si="50"/>
        <v>4.6459516365781765E-2</v>
      </c>
      <c r="H371" s="7">
        <f t="shared" si="51"/>
        <v>4.6459516365781765E-2</v>
      </c>
      <c r="I371" s="6">
        <f t="shared" si="52"/>
        <v>61.094264021003021</v>
      </c>
      <c r="J371" s="4"/>
      <c r="K371" s="5">
        <f t="shared" si="53"/>
        <v>582.83927876036887</v>
      </c>
      <c r="L371" s="5">
        <f t="shared" si="54"/>
        <v>284.81321999999994</v>
      </c>
      <c r="M371" s="5">
        <f t="shared" si="55"/>
        <v>298.02605876036893</v>
      </c>
      <c r="N371" s="4"/>
    </row>
    <row r="372" spans="1:14" ht="15.75" x14ac:dyDescent="0.25">
      <c r="A372" s="9" t="str">
        <f t="shared" si="56"/>
        <v>-</v>
      </c>
      <c r="B372" s="8">
        <v>1320</v>
      </c>
      <c r="C372" s="5" t="str">
        <f t="shared" si="50"/>
        <v/>
      </c>
      <c r="D372" s="5" t="str">
        <f t="shared" si="50"/>
        <v/>
      </c>
      <c r="E372" s="5" t="str">
        <f t="shared" si="50"/>
        <v/>
      </c>
      <c r="F372" s="5" t="str">
        <f t="shared" si="50"/>
        <v/>
      </c>
      <c r="G372" s="5">
        <f t="shared" si="50"/>
        <v>4.6320961774408281E-2</v>
      </c>
      <c r="H372" s="7">
        <f t="shared" si="51"/>
        <v>4.6320961774408281E-2</v>
      </c>
      <c r="I372" s="6">
        <f t="shared" si="52"/>
        <v>61.14366954221893</v>
      </c>
      <c r="J372" s="4"/>
      <c r="K372" s="5">
        <f t="shared" si="53"/>
        <v>583.31060743276862</v>
      </c>
      <c r="L372" s="5">
        <f t="shared" si="54"/>
        <v>285.89615999999995</v>
      </c>
      <c r="M372" s="5">
        <f t="shared" si="55"/>
        <v>297.41444743276867</v>
      </c>
      <c r="N372" s="4"/>
    </row>
    <row r="373" spans="1:14" ht="15.75" x14ac:dyDescent="0.25">
      <c r="A373" s="9" t="str">
        <f t="shared" si="56"/>
        <v>-</v>
      </c>
      <c r="B373" s="8">
        <v>1325</v>
      </c>
      <c r="C373" s="5" t="str">
        <f t="shared" si="50"/>
        <v/>
      </c>
      <c r="D373" s="5" t="str">
        <f t="shared" si="50"/>
        <v/>
      </c>
      <c r="E373" s="5" t="str">
        <f t="shared" si="50"/>
        <v/>
      </c>
      <c r="F373" s="5" t="str">
        <f t="shared" si="50"/>
        <v/>
      </c>
      <c r="G373" s="5">
        <f t="shared" si="50"/>
        <v>4.6183341887849866E-2</v>
      </c>
      <c r="H373" s="7">
        <f t="shared" si="51"/>
        <v>4.6183341887849866E-2</v>
      </c>
      <c r="I373" s="6">
        <f t="shared" si="52"/>
        <v>61.192928001401071</v>
      </c>
      <c r="J373" s="4"/>
      <c r="K373" s="5">
        <f t="shared" si="53"/>
        <v>583.78053313336625</v>
      </c>
      <c r="L373" s="5">
        <f t="shared" si="54"/>
        <v>286.97909999999996</v>
      </c>
      <c r="M373" s="5">
        <f t="shared" si="55"/>
        <v>296.80143313336629</v>
      </c>
      <c r="N373" s="4"/>
    </row>
    <row r="374" spans="1:14" ht="15.75" x14ac:dyDescent="0.25">
      <c r="A374" s="9" t="str">
        <f t="shared" si="56"/>
        <v>-</v>
      </c>
      <c r="B374" s="8">
        <v>1330</v>
      </c>
      <c r="C374" s="5" t="str">
        <f t="shared" si="50"/>
        <v/>
      </c>
      <c r="D374" s="5" t="str">
        <f t="shared" si="50"/>
        <v/>
      </c>
      <c r="E374" s="5" t="str">
        <f t="shared" si="50"/>
        <v/>
      </c>
      <c r="F374" s="5" t="str">
        <f t="shared" si="50"/>
        <v/>
      </c>
      <c r="G374" s="5">
        <f t="shared" si="50"/>
        <v>4.6046646908857604E-2</v>
      </c>
      <c r="H374" s="7">
        <f t="shared" si="51"/>
        <v>4.6046646908857604E-2</v>
      </c>
      <c r="I374" s="6">
        <f t="shared" si="52"/>
        <v>61.242040388780616</v>
      </c>
      <c r="J374" s="4"/>
      <c r="K374" s="5">
        <f t="shared" si="53"/>
        <v>584.24906530896703</v>
      </c>
      <c r="L374" s="5">
        <f t="shared" si="54"/>
        <v>288.06203999999997</v>
      </c>
      <c r="M374" s="5">
        <f t="shared" si="55"/>
        <v>296.18702530896707</v>
      </c>
      <c r="N374" s="4"/>
    </row>
    <row r="375" spans="1:14" ht="15.75" x14ac:dyDescent="0.25">
      <c r="A375" s="9" t="str">
        <f t="shared" si="56"/>
        <v>-</v>
      </c>
      <c r="B375" s="8">
        <v>1335</v>
      </c>
      <c r="C375" s="5" t="str">
        <f t="shared" si="50"/>
        <v/>
      </c>
      <c r="D375" s="5" t="str">
        <f t="shared" si="50"/>
        <v/>
      </c>
      <c r="E375" s="5" t="str">
        <f t="shared" si="50"/>
        <v/>
      </c>
      <c r="F375" s="5" t="str">
        <f t="shared" si="50"/>
        <v/>
      </c>
      <c r="G375" s="5">
        <f t="shared" si="50"/>
        <v>4.5910867179197644E-2</v>
      </c>
      <c r="H375" s="7">
        <f t="shared" si="51"/>
        <v>4.5910867179197644E-2</v>
      </c>
      <c r="I375" s="6">
        <f t="shared" si="52"/>
        <v>61.291007684228852</v>
      </c>
      <c r="J375" s="4"/>
      <c r="K375" s="5">
        <f t="shared" si="53"/>
        <v>584.71621330754317</v>
      </c>
      <c r="L375" s="5">
        <f t="shared" si="54"/>
        <v>289.14497999999998</v>
      </c>
      <c r="M375" s="5">
        <f t="shared" si="55"/>
        <v>295.5712333075432</v>
      </c>
      <c r="N375" s="4"/>
    </row>
    <row r="376" spans="1:14" ht="15.75" x14ac:dyDescent="0.25">
      <c r="A376" s="9" t="str">
        <f t="shared" si="56"/>
        <v>-</v>
      </c>
      <c r="B376" s="8">
        <v>1340</v>
      </c>
      <c r="C376" s="5" t="str">
        <f t="shared" si="50"/>
        <v/>
      </c>
      <c r="D376" s="5" t="str">
        <f t="shared" si="50"/>
        <v/>
      </c>
      <c r="E376" s="5" t="str">
        <f t="shared" si="50"/>
        <v/>
      </c>
      <c r="F376" s="5" t="str">
        <f t="shared" si="50"/>
        <v/>
      </c>
      <c r="G376" s="5">
        <f t="shared" si="50"/>
        <v>4.5775993177167192E-2</v>
      </c>
      <c r="H376" s="7">
        <f t="shared" si="51"/>
        <v>4.5775993177167192E-2</v>
      </c>
      <c r="I376" s="6">
        <f t="shared" si="52"/>
        <v>61.339830857404039</v>
      </c>
      <c r="J376" s="4"/>
      <c r="K376" s="5">
        <f t="shared" si="53"/>
        <v>585.18198637963451</v>
      </c>
      <c r="L376" s="5">
        <f t="shared" si="54"/>
        <v>290.22791999999998</v>
      </c>
      <c r="M376" s="5">
        <f t="shared" si="55"/>
        <v>294.95406637963453</v>
      </c>
      <c r="N376" s="4"/>
    </row>
    <row r="377" spans="1:14" ht="15.75" x14ac:dyDescent="0.25">
      <c r="A377" s="9" t="str">
        <f t="shared" si="56"/>
        <v>-</v>
      </c>
      <c r="B377" s="8">
        <v>1345</v>
      </c>
      <c r="C377" s="5" t="str">
        <f t="shared" si="50"/>
        <v/>
      </c>
      <c r="D377" s="5" t="str">
        <f t="shared" si="50"/>
        <v/>
      </c>
      <c r="E377" s="5" t="str">
        <f t="shared" si="50"/>
        <v/>
      </c>
      <c r="F377" s="5" t="str">
        <f t="shared" si="50"/>
        <v/>
      </c>
      <c r="G377" s="5">
        <f t="shared" si="50"/>
        <v>4.564201551516385E-2</v>
      </c>
      <c r="H377" s="7">
        <f t="shared" si="51"/>
        <v>4.564201551516385E-2</v>
      </c>
      <c r="I377" s="6">
        <f t="shared" si="52"/>
        <v>61.388510867895377</v>
      </c>
      <c r="J377" s="4"/>
      <c r="K377" s="5">
        <f t="shared" si="53"/>
        <v>585.64639367972188</v>
      </c>
      <c r="L377" s="5">
        <f t="shared" si="54"/>
        <v>291.31085999999999</v>
      </c>
      <c r="M377" s="5">
        <f t="shared" si="55"/>
        <v>294.33553367972189</v>
      </c>
      <c r="N377" s="4"/>
    </row>
    <row r="378" spans="1:14" ht="15.75" x14ac:dyDescent="0.25">
      <c r="A378" s="9" t="str">
        <f t="shared" si="56"/>
        <v>-</v>
      </c>
      <c r="B378" s="8">
        <v>1350</v>
      </c>
      <c r="C378" s="5" t="str">
        <f t="shared" si="50"/>
        <v/>
      </c>
      <c r="D378" s="5" t="str">
        <f t="shared" si="50"/>
        <v/>
      </c>
      <c r="E378" s="5" t="str">
        <f t="shared" si="50"/>
        <v/>
      </c>
      <c r="F378" s="5" t="str">
        <f t="shared" si="50"/>
        <v/>
      </c>
      <c r="G378" s="5">
        <f t="shared" si="50"/>
        <v>4.5508924937307148E-2</v>
      </c>
      <c r="H378" s="7">
        <f t="shared" si="51"/>
        <v>4.5508924937307148E-2</v>
      </c>
      <c r="I378" s="6">
        <f t="shared" si="52"/>
        <v>61.437048665364649</v>
      </c>
      <c r="J378" s="4"/>
      <c r="K378" s="5">
        <f t="shared" si="53"/>
        <v>586.10944426757874</v>
      </c>
      <c r="L378" s="5">
        <f t="shared" si="54"/>
        <v>292.3938</v>
      </c>
      <c r="M378" s="5">
        <f t="shared" si="55"/>
        <v>293.71564426757874</v>
      </c>
      <c r="N378" s="4"/>
    </row>
    <row r="379" spans="1:14" ht="15.75" x14ac:dyDescent="0.25">
      <c r="A379" s="9" t="str">
        <f t="shared" si="56"/>
        <v>-</v>
      </c>
      <c r="B379" s="8">
        <v>1355</v>
      </c>
      <c r="C379" s="5" t="str">
        <f t="shared" si="50"/>
        <v/>
      </c>
      <c r="D379" s="5" t="str">
        <f t="shared" si="50"/>
        <v/>
      </c>
      <c r="E379" s="5" t="str">
        <f t="shared" si="50"/>
        <v/>
      </c>
      <c r="F379" s="5" t="str">
        <f t="shared" si="50"/>
        <v/>
      </c>
      <c r="G379" s="5">
        <f t="shared" si="50"/>
        <v>4.53767123171109E-2</v>
      </c>
      <c r="H379" s="7">
        <f t="shared" si="51"/>
        <v>4.53767123171109E-2</v>
      </c>
      <c r="I379" s="6">
        <f t="shared" si="52"/>
        <v>61.485445189685272</v>
      </c>
      <c r="J379" s="4"/>
      <c r="K379" s="5">
        <f t="shared" si="53"/>
        <v>586.5711471095974</v>
      </c>
      <c r="L379" s="5">
        <f t="shared" si="54"/>
        <v>293.47674000000001</v>
      </c>
      <c r="M379" s="5">
        <f t="shared" si="55"/>
        <v>293.0944071095974</v>
      </c>
      <c r="N379" s="4"/>
    </row>
    <row r="380" spans="1:14" ht="15.75" x14ac:dyDescent="0.25">
      <c r="A380" s="9" t="str">
        <f t="shared" si="56"/>
        <v>-</v>
      </c>
      <c r="B380" s="8">
        <v>1360</v>
      </c>
      <c r="C380" s="5" t="str">
        <f t="shared" ref="C380:G395" si="57">IF(AND($B380&gt;=C$103,$B380&lt;=C$104),(C$105/60)*$B380^(-C$106),"")</f>
        <v/>
      </c>
      <c r="D380" s="5" t="str">
        <f t="shared" si="57"/>
        <v/>
      </c>
      <c r="E380" s="5" t="str">
        <f t="shared" si="57"/>
        <v/>
      </c>
      <c r="F380" s="5" t="str">
        <f t="shared" si="57"/>
        <v/>
      </c>
      <c r="G380" s="5">
        <f t="shared" si="57"/>
        <v>4.5245368655205016E-2</v>
      </c>
      <c r="H380" s="7">
        <f t="shared" si="51"/>
        <v>4.5245368655205016E-2</v>
      </c>
      <c r="I380" s="6">
        <f t="shared" si="52"/>
        <v>61.53370137107882</v>
      </c>
      <c r="J380" s="4"/>
      <c r="K380" s="5">
        <f t="shared" si="53"/>
        <v>587.03151108009195</v>
      </c>
      <c r="L380" s="5">
        <f t="shared" si="54"/>
        <v>294.55968000000001</v>
      </c>
      <c r="M380" s="5">
        <f t="shared" si="55"/>
        <v>292.47183108009193</v>
      </c>
      <c r="N380" s="4"/>
    </row>
    <row r="381" spans="1:14" ht="15.75" x14ac:dyDescent="0.25">
      <c r="A381" s="9" t="str">
        <f t="shared" si="56"/>
        <v>-</v>
      </c>
      <c r="B381" s="8">
        <v>1365</v>
      </c>
      <c r="C381" s="5" t="str">
        <f t="shared" si="57"/>
        <v/>
      </c>
      <c r="D381" s="5" t="str">
        <f t="shared" si="57"/>
        <v/>
      </c>
      <c r="E381" s="5" t="str">
        <f t="shared" si="57"/>
        <v/>
      </c>
      <c r="F381" s="5" t="str">
        <f t="shared" si="57"/>
        <v/>
      </c>
      <c r="G381" s="5">
        <f t="shared" si="57"/>
        <v>4.5114885077105642E-2</v>
      </c>
      <c r="H381" s="7">
        <f t="shared" si="51"/>
        <v>4.5114885077105642E-2</v>
      </c>
      <c r="I381" s="6">
        <f t="shared" si="52"/>
        <v>61.581818130249204</v>
      </c>
      <c r="J381" s="4"/>
      <c r="K381" s="5">
        <f t="shared" si="53"/>
        <v>587.49054496257736</v>
      </c>
      <c r="L381" s="5">
        <f t="shared" si="54"/>
        <v>295.64262000000002</v>
      </c>
      <c r="M381" s="5">
        <f t="shared" si="55"/>
        <v>291.84792496257734</v>
      </c>
      <c r="N381" s="4"/>
    </row>
    <row r="382" spans="1:14" ht="15.75" x14ac:dyDescent="0.25">
      <c r="A382" s="9" t="str">
        <f t="shared" si="56"/>
        <v>-</v>
      </c>
      <c r="B382" s="8">
        <v>1370</v>
      </c>
      <c r="C382" s="5" t="str">
        <f t="shared" si="57"/>
        <v/>
      </c>
      <c r="D382" s="5" t="str">
        <f t="shared" si="57"/>
        <v/>
      </c>
      <c r="E382" s="5" t="str">
        <f t="shared" si="57"/>
        <v/>
      </c>
      <c r="F382" s="5" t="str">
        <f t="shared" si="57"/>
        <v/>
      </c>
      <c r="G382" s="5">
        <f t="shared" si="57"/>
        <v>4.4985252831032461E-2</v>
      </c>
      <c r="H382" s="7">
        <f t="shared" si="51"/>
        <v>4.4985252831032461E-2</v>
      </c>
      <c r="I382" s="6">
        <f t="shared" si="52"/>
        <v>61.62979637851447</v>
      </c>
      <c r="J382" s="4"/>
      <c r="K382" s="5">
        <f t="shared" si="53"/>
        <v>587.9482574510281</v>
      </c>
      <c r="L382" s="5">
        <f t="shared" si="54"/>
        <v>296.72555999999997</v>
      </c>
      <c r="M382" s="5">
        <f t="shared" si="55"/>
        <v>291.22269745102813</v>
      </c>
      <c r="N382" s="4"/>
    </row>
    <row r="383" spans="1:14" ht="15.75" x14ac:dyDescent="0.25">
      <c r="A383" s="9" t="str">
        <f t="shared" si="56"/>
        <v>-</v>
      </c>
      <c r="B383" s="8">
        <v>1375</v>
      </c>
      <c r="C383" s="5" t="str">
        <f t="shared" si="57"/>
        <v/>
      </c>
      <c r="D383" s="5" t="str">
        <f t="shared" si="57"/>
        <v/>
      </c>
      <c r="E383" s="5" t="str">
        <f t="shared" si="57"/>
        <v/>
      </c>
      <c r="F383" s="5" t="str">
        <f t="shared" si="57"/>
        <v/>
      </c>
      <c r="G383" s="5">
        <f t="shared" si="57"/>
        <v>4.4856463285772148E-2</v>
      </c>
      <c r="H383" s="7">
        <f t="shared" si="51"/>
        <v>4.4856463285772148E-2</v>
      </c>
      <c r="I383" s="6">
        <f t="shared" si="52"/>
        <v>61.677637017936704</v>
      </c>
      <c r="J383" s="4"/>
      <c r="K383" s="5">
        <f t="shared" si="53"/>
        <v>588.40465715111623</v>
      </c>
      <c r="L383" s="5">
        <f t="shared" si="54"/>
        <v>297.80849999999998</v>
      </c>
      <c r="M383" s="5">
        <f t="shared" si="55"/>
        <v>290.59615715111624</v>
      </c>
      <c r="N383" s="4"/>
    </row>
    <row r="384" spans="1:14" ht="15.75" x14ac:dyDescent="0.25">
      <c r="A384" s="9" t="str">
        <f t="shared" si="56"/>
        <v>-</v>
      </c>
      <c r="B384" s="8">
        <v>1380</v>
      </c>
      <c r="C384" s="5" t="str">
        <f t="shared" si="57"/>
        <v/>
      </c>
      <c r="D384" s="5" t="str">
        <f t="shared" si="57"/>
        <v/>
      </c>
      <c r="E384" s="5" t="str">
        <f t="shared" si="57"/>
        <v/>
      </c>
      <c r="F384" s="5" t="str">
        <f t="shared" si="57"/>
        <v/>
      </c>
      <c r="G384" s="5">
        <f t="shared" si="57"/>
        <v>4.4728507928585931E-2</v>
      </c>
      <c r="H384" s="7">
        <f t="shared" si="51"/>
        <v>4.4728507928585931E-2</v>
      </c>
      <c r="I384" s="6">
        <f t="shared" si="52"/>
        <v>61.725340941448586</v>
      </c>
      <c r="J384" s="4"/>
      <c r="K384" s="5">
        <f t="shared" si="53"/>
        <v>588.85975258141957</v>
      </c>
      <c r="L384" s="5">
        <f t="shared" si="54"/>
        <v>298.89143999999999</v>
      </c>
      <c r="M384" s="5">
        <f t="shared" si="55"/>
        <v>289.96831258141958</v>
      </c>
      <c r="N384" s="4"/>
    </row>
    <row r="385" spans="1:14" ht="15.75" x14ac:dyDescent="0.25">
      <c r="A385" s="9" t="str">
        <f t="shared" si="56"/>
        <v>-</v>
      </c>
      <c r="B385" s="8">
        <v>1385</v>
      </c>
      <c r="C385" s="5" t="str">
        <f t="shared" si="57"/>
        <v/>
      </c>
      <c r="D385" s="5" t="str">
        <f t="shared" si="57"/>
        <v/>
      </c>
      <c r="E385" s="5" t="str">
        <f t="shared" si="57"/>
        <v/>
      </c>
      <c r="F385" s="5" t="str">
        <f t="shared" si="57"/>
        <v/>
      </c>
      <c r="G385" s="5">
        <f t="shared" si="57"/>
        <v>4.4601378363161928E-2</v>
      </c>
      <c r="H385" s="7">
        <f t="shared" si="51"/>
        <v>4.4601378363161928E-2</v>
      </c>
      <c r="I385" s="6">
        <f t="shared" si="52"/>
        <v>61.772909032979271</v>
      </c>
      <c r="J385" s="4"/>
      <c r="K385" s="5">
        <f t="shared" si="53"/>
        <v>589.31355217462215</v>
      </c>
      <c r="L385" s="5">
        <f t="shared" si="54"/>
        <v>299.97438</v>
      </c>
      <c r="M385" s="5">
        <f t="shared" si="55"/>
        <v>289.33917217462215</v>
      </c>
      <c r="N385" s="4"/>
    </row>
    <row r="386" spans="1:14" ht="15.75" x14ac:dyDescent="0.25">
      <c r="A386" s="9" t="str">
        <f t="shared" si="56"/>
        <v>-</v>
      </c>
      <c r="B386" s="8">
        <v>1390</v>
      </c>
      <c r="C386" s="5" t="str">
        <f t="shared" si="57"/>
        <v/>
      </c>
      <c r="D386" s="5" t="str">
        <f t="shared" si="57"/>
        <v/>
      </c>
      <c r="E386" s="5" t="str">
        <f t="shared" si="57"/>
        <v/>
      </c>
      <c r="F386" s="5" t="str">
        <f t="shared" si="57"/>
        <v/>
      </c>
      <c r="G386" s="5">
        <f t="shared" si="57"/>
        <v>4.4475066307609216E-2</v>
      </c>
      <c r="H386" s="7">
        <f t="shared" si="51"/>
        <v>4.4475066307609216E-2</v>
      </c>
      <c r="I386" s="6">
        <f t="shared" si="52"/>
        <v>61.820342167576811</v>
      </c>
      <c r="J386" s="4"/>
      <c r="K386" s="5">
        <f t="shared" si="53"/>
        <v>589.76606427868285</v>
      </c>
      <c r="L386" s="5">
        <f t="shared" si="54"/>
        <v>301.05732</v>
      </c>
      <c r="M386" s="5">
        <f t="shared" si="55"/>
        <v>288.70874427868284</v>
      </c>
      <c r="N386" s="4"/>
    </row>
    <row r="387" spans="1:14" ht="15.75" x14ac:dyDescent="0.25">
      <c r="A387" s="9" t="str">
        <f t="shared" si="56"/>
        <v>-</v>
      </c>
      <c r="B387" s="8">
        <v>1395</v>
      </c>
      <c r="C387" s="5" t="str">
        <f t="shared" si="57"/>
        <v/>
      </c>
      <c r="D387" s="5" t="str">
        <f t="shared" si="57"/>
        <v/>
      </c>
      <c r="E387" s="5" t="str">
        <f t="shared" si="57"/>
        <v/>
      </c>
      <c r="F387" s="5" t="str">
        <f t="shared" si="57"/>
        <v/>
      </c>
      <c r="G387" s="5">
        <f t="shared" si="57"/>
        <v>4.4349563592493924E-2</v>
      </c>
      <c r="H387" s="7">
        <f t="shared" si="51"/>
        <v>4.4349563592493924E-2</v>
      </c>
      <c r="I387" s="6">
        <f t="shared" si="52"/>
        <v>61.867641211529026</v>
      </c>
      <c r="J387" s="4"/>
      <c r="K387" s="5">
        <f t="shared" si="53"/>
        <v>590.21729715798688</v>
      </c>
      <c r="L387" s="5">
        <f t="shared" si="54"/>
        <v>302.14026000000001</v>
      </c>
      <c r="M387" s="5">
        <f t="shared" si="55"/>
        <v>288.07703715798687</v>
      </c>
      <c r="N387" s="4"/>
    </row>
    <row r="388" spans="1:14" ht="15.75" x14ac:dyDescent="0.25">
      <c r="A388" s="9" t="str">
        <f t="shared" si="56"/>
        <v>-</v>
      </c>
      <c r="B388" s="8">
        <v>1400</v>
      </c>
      <c r="C388" s="5" t="str">
        <f t="shared" si="57"/>
        <v/>
      </c>
      <c r="D388" s="5" t="str">
        <f t="shared" si="57"/>
        <v/>
      </c>
      <c r="E388" s="5" t="str">
        <f t="shared" si="57"/>
        <v/>
      </c>
      <c r="F388" s="5" t="str">
        <f t="shared" si="57"/>
        <v/>
      </c>
      <c r="G388" s="5">
        <f t="shared" si="57"/>
        <v>4.4224862158916044E-2</v>
      </c>
      <c r="H388" s="7">
        <f t="shared" si="51"/>
        <v>4.4224862158916044E-2</v>
      </c>
      <c r="I388" s="6">
        <f t="shared" si="52"/>
        <v>61.914807022482464</v>
      </c>
      <c r="J388" s="4"/>
      <c r="K388" s="5">
        <f t="shared" si="53"/>
        <v>590.66725899448272</v>
      </c>
      <c r="L388" s="5">
        <f t="shared" si="54"/>
        <v>303.22320000000002</v>
      </c>
      <c r="M388" s="5">
        <f t="shared" si="55"/>
        <v>287.4440589944827</v>
      </c>
      <c r="N388" s="4"/>
    </row>
    <row r="389" spans="1:14" ht="15.75" x14ac:dyDescent="0.25">
      <c r="A389" s="9" t="str">
        <f t="shared" si="56"/>
        <v>-</v>
      </c>
      <c r="B389" s="8">
        <v>1405</v>
      </c>
      <c r="C389" s="5" t="str">
        <f t="shared" si="57"/>
        <v/>
      </c>
      <c r="D389" s="5" t="str">
        <f t="shared" si="57"/>
        <v/>
      </c>
      <c r="E389" s="5" t="str">
        <f t="shared" si="57"/>
        <v/>
      </c>
      <c r="F389" s="5" t="str">
        <f t="shared" si="57"/>
        <v/>
      </c>
      <c r="G389" s="5">
        <f t="shared" si="57"/>
        <v>4.4100954056625556E-2</v>
      </c>
      <c r="H389" s="7">
        <f t="shared" si="51"/>
        <v>4.4100954056625556E-2</v>
      </c>
      <c r="I389" s="6">
        <f t="shared" si="52"/>
        <v>61.961840449558906</v>
      </c>
      <c r="J389" s="4"/>
      <c r="K389" s="5">
        <f t="shared" si="53"/>
        <v>591.11595788879197</v>
      </c>
      <c r="L389" s="5">
        <f t="shared" si="54"/>
        <v>304.30614000000003</v>
      </c>
      <c r="M389" s="5">
        <f t="shared" si="55"/>
        <v>286.80981788879194</v>
      </c>
      <c r="N389" s="4"/>
    </row>
    <row r="390" spans="1:14" ht="15.75" x14ac:dyDescent="0.25">
      <c r="A390" s="9" t="str">
        <f t="shared" si="56"/>
        <v>-</v>
      </c>
      <c r="B390" s="8">
        <v>1410</v>
      </c>
      <c r="C390" s="5" t="str">
        <f t="shared" si="57"/>
        <v/>
      </c>
      <c r="D390" s="5" t="str">
        <f t="shared" si="57"/>
        <v/>
      </c>
      <c r="E390" s="5" t="str">
        <f t="shared" si="57"/>
        <v/>
      </c>
      <c r="F390" s="5" t="str">
        <f t="shared" si="57"/>
        <v/>
      </c>
      <c r="G390" s="5">
        <f t="shared" si="57"/>
        <v>4.3977831442177297E-2</v>
      </c>
      <c r="H390" s="7">
        <f t="shared" si="51"/>
        <v>4.3977831442177297E-2</v>
      </c>
      <c r="I390" s="6">
        <f t="shared" si="52"/>
        <v>62.008742333469989</v>
      </c>
      <c r="J390" s="4"/>
      <c r="K390" s="5">
        <f t="shared" si="53"/>
        <v>591.56340186130376</v>
      </c>
      <c r="L390" s="5">
        <f t="shared" si="54"/>
        <v>305.38908000000004</v>
      </c>
      <c r="M390" s="5">
        <f t="shared" si="55"/>
        <v>286.17432186130372</v>
      </c>
      <c r="N390" s="4"/>
    </row>
    <row r="391" spans="1:14" ht="15.75" x14ac:dyDescent="0.25">
      <c r="A391" s="9" t="str">
        <f t="shared" si="56"/>
        <v>-</v>
      </c>
      <c r="B391" s="8">
        <v>1415</v>
      </c>
      <c r="C391" s="5" t="str">
        <f t="shared" si="57"/>
        <v/>
      </c>
      <c r="D391" s="5" t="str">
        <f t="shared" si="57"/>
        <v/>
      </c>
      <c r="E391" s="5" t="str">
        <f t="shared" si="57"/>
        <v/>
      </c>
      <c r="F391" s="5" t="str">
        <f t="shared" si="57"/>
        <v/>
      </c>
      <c r="G391" s="5">
        <f t="shared" si="57"/>
        <v>4.3855486577124042E-2</v>
      </c>
      <c r="H391" s="7">
        <f t="shared" si="51"/>
        <v>4.3855486577124042E-2</v>
      </c>
      <c r="I391" s="6">
        <f t="shared" si="52"/>
        <v>62.055513506630518</v>
      </c>
      <c r="J391" s="4"/>
      <c r="K391" s="5">
        <f t="shared" si="53"/>
        <v>592.00959885325517</v>
      </c>
      <c r="L391" s="5">
        <f t="shared" si="54"/>
        <v>306.47202000000004</v>
      </c>
      <c r="M391" s="5">
        <f t="shared" si="55"/>
        <v>285.53757885325513</v>
      </c>
      <c r="N391" s="4"/>
    </row>
    <row r="392" spans="1:14" ht="15.75" x14ac:dyDescent="0.25">
      <c r="A392" s="9" t="str">
        <f t="shared" si="56"/>
        <v>-</v>
      </c>
      <c r="B392" s="8">
        <v>1420</v>
      </c>
      <c r="C392" s="5" t="str">
        <f t="shared" si="57"/>
        <v/>
      </c>
      <c r="D392" s="5" t="str">
        <f t="shared" si="57"/>
        <v/>
      </c>
      <c r="E392" s="5" t="str">
        <f t="shared" si="57"/>
        <v/>
      </c>
      <c r="F392" s="5" t="str">
        <f t="shared" si="57"/>
        <v/>
      </c>
      <c r="G392" s="5">
        <f t="shared" si="57"/>
        <v>4.3733911826245496E-2</v>
      </c>
      <c r="H392" s="7">
        <f t="shared" si="51"/>
        <v>4.3733911826245496E-2</v>
      </c>
      <c r="I392" s="6">
        <f t="shared" si="52"/>
        <v>62.102154793268603</v>
      </c>
      <c r="J392" s="4"/>
      <c r="K392" s="5">
        <f t="shared" si="53"/>
        <v>592.45455672778246</v>
      </c>
      <c r="L392" s="5">
        <f t="shared" si="54"/>
        <v>307.55495999999994</v>
      </c>
      <c r="M392" s="5">
        <f t="shared" si="55"/>
        <v>284.89959672778252</v>
      </c>
      <c r="N392" s="4"/>
    </row>
    <row r="393" spans="1:14" ht="15.75" x14ac:dyDescent="0.25">
      <c r="A393" s="9" t="str">
        <f t="shared" si="56"/>
        <v>-</v>
      </c>
      <c r="B393" s="8">
        <v>1425</v>
      </c>
      <c r="C393" s="5" t="str">
        <f t="shared" si="57"/>
        <v/>
      </c>
      <c r="D393" s="5" t="str">
        <f t="shared" si="57"/>
        <v/>
      </c>
      <c r="E393" s="5" t="str">
        <f t="shared" si="57"/>
        <v/>
      </c>
      <c r="F393" s="5" t="str">
        <f t="shared" si="57"/>
        <v/>
      </c>
      <c r="G393" s="5">
        <f t="shared" si="57"/>
        <v>4.3613099655814232E-2</v>
      </c>
      <c r="H393" s="7">
        <f t="shared" si="51"/>
        <v>4.3613099655814232E-2</v>
      </c>
      <c r="I393" s="6">
        <f t="shared" si="52"/>
        <v>62.148667009535281</v>
      </c>
      <c r="J393" s="4"/>
      <c r="K393" s="5">
        <f t="shared" si="53"/>
        <v>592.89828327096666</v>
      </c>
      <c r="L393" s="5">
        <f t="shared" si="54"/>
        <v>308.63789999999995</v>
      </c>
      <c r="M393" s="5">
        <f t="shared" si="55"/>
        <v>284.26038327096671</v>
      </c>
      <c r="N393" s="4"/>
    </row>
    <row r="394" spans="1:14" ht="15.75" x14ac:dyDescent="0.25">
      <c r="A394" s="9" t="str">
        <f t="shared" si="56"/>
        <v>-</v>
      </c>
      <c r="B394" s="8">
        <v>1430</v>
      </c>
      <c r="C394" s="5" t="str">
        <f t="shared" si="57"/>
        <v/>
      </c>
      <c r="D394" s="5" t="str">
        <f t="shared" si="57"/>
        <v/>
      </c>
      <c r="E394" s="5" t="str">
        <f t="shared" si="57"/>
        <v/>
      </c>
      <c r="F394" s="5" t="str">
        <f t="shared" si="57"/>
        <v/>
      </c>
      <c r="G394" s="5">
        <f t="shared" si="57"/>
        <v>4.3493042631896045E-2</v>
      </c>
      <c r="H394" s="7">
        <f t="shared" si="51"/>
        <v>4.3493042631896045E-2</v>
      </c>
      <c r="I394" s="6">
        <f t="shared" si="52"/>
        <v>62.195050963611344</v>
      </c>
      <c r="J394" s="4"/>
      <c r="K394" s="5">
        <f t="shared" si="53"/>
        <v>593.34078619285219</v>
      </c>
      <c r="L394" s="5">
        <f t="shared" si="54"/>
        <v>309.72083999999995</v>
      </c>
      <c r="M394" s="5">
        <f t="shared" si="55"/>
        <v>283.61994619285224</v>
      </c>
      <c r="N394" s="4"/>
    </row>
    <row r="395" spans="1:14" ht="15.75" x14ac:dyDescent="0.25">
      <c r="A395" s="9" t="str">
        <f t="shared" si="56"/>
        <v>-</v>
      </c>
      <c r="B395" s="8">
        <v>1435</v>
      </c>
      <c r="C395" s="5" t="str">
        <f t="shared" si="57"/>
        <v/>
      </c>
      <c r="D395" s="5" t="str">
        <f t="shared" si="57"/>
        <v/>
      </c>
      <c r="E395" s="5" t="str">
        <f t="shared" si="57"/>
        <v/>
      </c>
      <c r="F395" s="5" t="str">
        <f t="shared" si="57"/>
        <v/>
      </c>
      <c r="G395" s="5">
        <f t="shared" si="57"/>
        <v>4.3373733418684925E-2</v>
      </c>
      <c r="H395" s="7">
        <f t="shared" si="51"/>
        <v>4.3373733418684925E-2</v>
      </c>
      <c r="I395" s="6">
        <f t="shared" si="52"/>
        <v>62.241307455812866</v>
      </c>
      <c r="J395" s="4"/>
      <c r="K395" s="5">
        <f t="shared" si="53"/>
        <v>593.78207312845473</v>
      </c>
      <c r="L395" s="5">
        <f t="shared" si="54"/>
        <v>310.80377999999996</v>
      </c>
      <c r="M395" s="5">
        <f t="shared" si="55"/>
        <v>282.97829312845477</v>
      </c>
      <c r="N395" s="4"/>
    </row>
    <row r="396" spans="1:14" ht="15.75" x14ac:dyDescent="0.25">
      <c r="A396" s="9" t="str">
        <f t="shared" si="56"/>
        <v>-</v>
      </c>
      <c r="B396" s="8">
        <v>1440</v>
      </c>
      <c r="C396" s="5" t="str">
        <f t="shared" ref="C396:G396" si="58">IF(AND($B396&gt;=C$103,$B396&lt;=C$104),(C$105/60)*$B396^(-C$106),"")</f>
        <v/>
      </c>
      <c r="D396" s="5" t="str">
        <f t="shared" si="58"/>
        <v/>
      </c>
      <c r="E396" s="5" t="str">
        <f t="shared" si="58"/>
        <v/>
      </c>
      <c r="F396" s="5" t="str">
        <f t="shared" si="58"/>
        <v/>
      </c>
      <c r="G396" s="5">
        <f t="shared" si="58"/>
        <v>4.325516477687142E-2</v>
      </c>
      <c r="H396" s="7">
        <f t="shared" si="51"/>
        <v>4.325516477687142E-2</v>
      </c>
      <c r="I396" s="6">
        <f t="shared" si="52"/>
        <v>62.287437278694846</v>
      </c>
      <c r="J396" s="4"/>
      <c r="K396" s="5">
        <f t="shared" si="53"/>
        <v>594.22215163874887</v>
      </c>
      <c r="L396" s="5">
        <f t="shared" si="54"/>
        <v>311.88671999999997</v>
      </c>
      <c r="M396" s="5">
        <f t="shared" si="55"/>
        <v>282.3354316387489</v>
      </c>
      <c r="N396" s="4"/>
    </row>
    <row r="397" spans="1:14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400" spans="1:14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5.75" x14ac:dyDescent="0.25">
      <c r="A404" s="4"/>
      <c r="B404" s="4" t="s">
        <v>25</v>
      </c>
      <c r="C404" s="14">
        <f>Sa</f>
        <v>9540</v>
      </c>
      <c r="D404" s="4" t="s">
        <v>24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5.75" x14ac:dyDescent="0.25">
      <c r="A405" s="4"/>
      <c r="B405" s="4" t="s">
        <v>23</v>
      </c>
      <c r="C405" s="13">
        <f>'BV Global'!D33</f>
        <v>3.6097999999999999</v>
      </c>
      <c r="D405" s="4" t="s">
        <v>22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5.75" x14ac:dyDescent="0.25">
      <c r="A406" s="4"/>
      <c r="B406" s="4" t="s">
        <v>21</v>
      </c>
      <c r="C406" s="12">
        <f>MAX(M418:M705)</f>
        <v>571.26673734520432</v>
      </c>
      <c r="D406" s="4" t="s">
        <v>20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5.75" x14ac:dyDescent="0.25">
      <c r="A407" s="4"/>
      <c r="B407" s="4" t="s">
        <v>19</v>
      </c>
      <c r="C407" s="4">
        <f>VLOOKUP("MAX",$A$418:$B$705,2,FALSE)</f>
        <v>365</v>
      </c>
      <c r="D407" s="4" t="s">
        <v>18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5.75" x14ac:dyDescent="0.25">
      <c r="A410" s="4"/>
      <c r="B410" s="4" t="s">
        <v>17</v>
      </c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5.75" x14ac:dyDescent="0.25">
      <c r="A411" s="4"/>
      <c r="B411" s="4" t="s">
        <v>16</v>
      </c>
      <c r="C411" s="4" t="s">
        <v>15</v>
      </c>
      <c r="D411" s="4" t="s">
        <v>14</v>
      </c>
      <c r="E411" s="4" t="s">
        <v>13</v>
      </c>
      <c r="F411" s="4" t="s">
        <v>12</v>
      </c>
      <c r="G411" s="4" t="s">
        <v>11</v>
      </c>
      <c r="H411" s="4"/>
      <c r="I411" s="4"/>
      <c r="J411" s="4"/>
      <c r="K411" s="4"/>
      <c r="L411" s="4"/>
      <c r="M411" s="4"/>
      <c r="N411" s="4"/>
    </row>
    <row r="412" spans="1:14" ht="15.75" x14ac:dyDescent="0.25">
      <c r="A412" s="4"/>
      <c r="B412" s="4" t="s">
        <v>10</v>
      </c>
      <c r="C412" s="11">
        <v>0</v>
      </c>
      <c r="D412" s="4">
        <v>15</v>
      </c>
      <c r="E412" s="4">
        <v>60</v>
      </c>
      <c r="F412" s="4">
        <v>120</v>
      </c>
      <c r="G412" s="4">
        <v>360</v>
      </c>
      <c r="H412" s="4"/>
      <c r="I412" s="4"/>
      <c r="J412" s="4"/>
      <c r="K412" s="4"/>
      <c r="L412" s="4"/>
      <c r="M412" s="4"/>
      <c r="N412" s="4"/>
    </row>
    <row r="413" spans="1:14" ht="15.75" x14ac:dyDescent="0.25">
      <c r="A413" s="4"/>
      <c r="B413" s="4" t="s">
        <v>9</v>
      </c>
      <c r="C413" s="4">
        <v>30</v>
      </c>
      <c r="D413" s="4">
        <v>60</v>
      </c>
      <c r="E413" s="4">
        <v>180</v>
      </c>
      <c r="F413" s="4">
        <v>360</v>
      </c>
      <c r="G413" s="4">
        <v>1440</v>
      </c>
      <c r="H413" s="4"/>
      <c r="I413" s="4"/>
      <c r="J413" s="4"/>
      <c r="K413" s="4"/>
      <c r="L413" s="4"/>
      <c r="M413" s="4"/>
      <c r="N413" s="4"/>
    </row>
    <row r="414" spans="1:14" ht="15.75" x14ac:dyDescent="0.25">
      <c r="A414" s="4"/>
      <c r="B414" s="4" t="s">
        <v>8</v>
      </c>
      <c r="C414" s="4">
        <v>650</v>
      </c>
      <c r="D414" s="4">
        <v>1616</v>
      </c>
      <c r="E414" s="4">
        <v>2021</v>
      </c>
      <c r="F414" s="4">
        <v>543</v>
      </c>
      <c r="G414" s="4">
        <v>2448</v>
      </c>
      <c r="H414" s="4"/>
      <c r="I414" s="4"/>
      <c r="J414" s="4"/>
      <c r="K414" s="4"/>
      <c r="L414" s="4"/>
      <c r="M414" s="4"/>
      <c r="N414" s="4"/>
    </row>
    <row r="415" spans="1:14" ht="15.75" x14ac:dyDescent="0.25">
      <c r="A415" s="4"/>
      <c r="B415" s="4" t="s">
        <v>7</v>
      </c>
      <c r="C415" s="4">
        <v>0.60599999999999998</v>
      </c>
      <c r="D415" s="4">
        <v>0.89700000000000002</v>
      </c>
      <c r="E415" s="4">
        <v>0.94799999999999995</v>
      </c>
      <c r="F415" s="4">
        <v>0.67800000000000005</v>
      </c>
      <c r="G415" s="4">
        <v>0.91300000000000003</v>
      </c>
      <c r="H415" s="4"/>
      <c r="I415" s="4"/>
      <c r="J415" s="4"/>
      <c r="K415" s="4"/>
      <c r="L415" s="4"/>
      <c r="M415" s="4"/>
      <c r="N415" s="4"/>
    </row>
    <row r="416" spans="1:14" ht="15.75" x14ac:dyDescent="0.25">
      <c r="A416" s="9" t="s">
        <v>6</v>
      </c>
      <c r="B416" s="10" t="s">
        <v>5</v>
      </c>
      <c r="C416" s="10" t="str">
        <f>C411</f>
        <v>6'-30'</v>
      </c>
      <c r="D416" s="10" t="str">
        <f>D411</f>
        <v>15'-60'</v>
      </c>
      <c r="E416" s="10" t="str">
        <f>E411</f>
        <v>60'-180'</v>
      </c>
      <c r="F416" s="10" t="str">
        <f>F411</f>
        <v>120'-360'</v>
      </c>
      <c r="G416" s="10" t="str">
        <f>G411</f>
        <v>360'-1440'</v>
      </c>
      <c r="H416" s="10" t="s">
        <v>4</v>
      </c>
      <c r="I416" s="10" t="s">
        <v>3</v>
      </c>
      <c r="J416" s="4"/>
      <c r="K416" s="10" t="s">
        <v>2</v>
      </c>
      <c r="L416" s="10" t="s">
        <v>1</v>
      </c>
      <c r="M416" s="10" t="s">
        <v>0</v>
      </c>
      <c r="N416" s="4"/>
    </row>
    <row r="417" spans="1:14" ht="15.75" x14ac:dyDescent="0.25">
      <c r="A417" s="9"/>
      <c r="B417" s="8">
        <v>1.0000000000000001E-9</v>
      </c>
      <c r="C417" s="5">
        <f t="shared" ref="C417:G432" si="59">IF(AND($B417&gt;=C$412,$B417&lt;=C$413),(C$414/60)*$B417^(-C$415),"")</f>
        <v>3081499.5330685717</v>
      </c>
      <c r="D417" s="5" t="str">
        <f t="shared" si="59"/>
        <v/>
      </c>
      <c r="E417" s="5" t="str">
        <f t="shared" si="59"/>
        <v/>
      </c>
      <c r="F417" s="5" t="str">
        <f t="shared" si="59"/>
        <v/>
      </c>
      <c r="G417" s="5" t="str">
        <f t="shared" si="59"/>
        <v/>
      </c>
      <c r="H417" s="7">
        <f t="shared" ref="H417:H480" si="60">AVERAGE(C417:G417)</f>
        <v>3081499.5330685717</v>
      </c>
      <c r="I417" s="6">
        <f t="shared" ref="I417:I480" si="61">H417*B417</f>
        <v>3.0814995330685721E-3</v>
      </c>
      <c r="J417" s="4"/>
      <c r="K417" s="5">
        <f t="shared" ref="K417:K480" si="62">$C$404*I417/1000</f>
        <v>2.9397505545474177E-2</v>
      </c>
      <c r="L417" s="5">
        <f t="shared" ref="L417:L480" si="63">B417*60*$C$405/1000</f>
        <v>2.1658800000000003E-10</v>
      </c>
      <c r="M417" s="5">
        <f t="shared" ref="M417:M480" si="64">MAX(0,K417-L417)</f>
        <v>2.9397505328886176E-2</v>
      </c>
      <c r="N417" s="4"/>
    </row>
    <row r="418" spans="1:14" ht="15.75" x14ac:dyDescent="0.25">
      <c r="A418" s="9" t="str">
        <f t="shared" ref="A418:A481" si="65">IF(M418=$C$406,"MAX","-")</f>
        <v>-</v>
      </c>
      <c r="B418" s="8">
        <v>6</v>
      </c>
      <c r="C418" s="5">
        <f t="shared" si="59"/>
        <v>3.6576525516661653</v>
      </c>
      <c r="D418" s="5" t="str">
        <f t="shared" si="59"/>
        <v/>
      </c>
      <c r="E418" s="5" t="str">
        <f t="shared" si="59"/>
        <v/>
      </c>
      <c r="F418" s="5" t="str">
        <f t="shared" si="59"/>
        <v/>
      </c>
      <c r="G418" s="5" t="str">
        <f t="shared" si="59"/>
        <v/>
      </c>
      <c r="H418" s="7">
        <f t="shared" si="60"/>
        <v>3.6576525516661653</v>
      </c>
      <c r="I418" s="6">
        <f t="shared" si="61"/>
        <v>21.945915309996991</v>
      </c>
      <c r="J418" s="4"/>
      <c r="K418" s="5">
        <f t="shared" si="62"/>
        <v>209.36403205737128</v>
      </c>
      <c r="L418" s="5">
        <f t="shared" si="63"/>
        <v>1.299528</v>
      </c>
      <c r="M418" s="5">
        <f t="shared" si="64"/>
        <v>208.06450405737127</v>
      </c>
      <c r="N418" s="4"/>
    </row>
    <row r="419" spans="1:14" ht="15.75" x14ac:dyDescent="0.25">
      <c r="A419" s="9" t="str">
        <f t="shared" si="65"/>
        <v>-</v>
      </c>
      <c r="B419" s="8">
        <v>10</v>
      </c>
      <c r="C419" s="5">
        <f t="shared" si="59"/>
        <v>2.6838738957693926</v>
      </c>
      <c r="D419" s="5" t="str">
        <f t="shared" si="59"/>
        <v/>
      </c>
      <c r="E419" s="5" t="str">
        <f t="shared" si="59"/>
        <v/>
      </c>
      <c r="F419" s="5" t="str">
        <f t="shared" si="59"/>
        <v/>
      </c>
      <c r="G419" s="5" t="str">
        <f t="shared" si="59"/>
        <v/>
      </c>
      <c r="H419" s="7">
        <f t="shared" si="60"/>
        <v>2.6838738957693926</v>
      </c>
      <c r="I419" s="6">
        <f t="shared" si="61"/>
        <v>26.838738957693927</v>
      </c>
      <c r="J419" s="4"/>
      <c r="K419" s="5">
        <f t="shared" si="62"/>
        <v>256.04156965640004</v>
      </c>
      <c r="L419" s="5">
        <f t="shared" si="63"/>
        <v>2.16588</v>
      </c>
      <c r="M419" s="5">
        <f t="shared" si="64"/>
        <v>253.87568965640006</v>
      </c>
      <c r="N419" s="4"/>
    </row>
    <row r="420" spans="1:14" ht="15.75" x14ac:dyDescent="0.25">
      <c r="A420" s="9" t="str">
        <f t="shared" si="65"/>
        <v>-</v>
      </c>
      <c r="B420" s="8">
        <v>15</v>
      </c>
      <c r="C420" s="5">
        <f t="shared" si="59"/>
        <v>2.0991854295705621</v>
      </c>
      <c r="D420" s="5">
        <f t="shared" si="59"/>
        <v>2.3732104209052349</v>
      </c>
      <c r="E420" s="5" t="str">
        <f t="shared" si="59"/>
        <v/>
      </c>
      <c r="F420" s="5" t="str">
        <f t="shared" si="59"/>
        <v/>
      </c>
      <c r="G420" s="5" t="str">
        <f t="shared" si="59"/>
        <v/>
      </c>
      <c r="H420" s="7">
        <f t="shared" si="60"/>
        <v>2.2361979252378985</v>
      </c>
      <c r="I420" s="6">
        <f t="shared" si="61"/>
        <v>33.54296887856848</v>
      </c>
      <c r="J420" s="4"/>
      <c r="K420" s="5">
        <f t="shared" si="62"/>
        <v>319.99992310154329</v>
      </c>
      <c r="L420" s="5">
        <f t="shared" si="63"/>
        <v>3.2488199999999998</v>
      </c>
      <c r="M420" s="5">
        <f t="shared" si="64"/>
        <v>316.75110310154326</v>
      </c>
      <c r="N420" s="4"/>
    </row>
    <row r="421" spans="1:14" ht="15.75" x14ac:dyDescent="0.25">
      <c r="A421" s="9" t="str">
        <f t="shared" si="65"/>
        <v>-</v>
      </c>
      <c r="B421" s="8">
        <v>20</v>
      </c>
      <c r="C421" s="5">
        <f t="shared" si="59"/>
        <v>1.7633475911607883</v>
      </c>
      <c r="D421" s="5">
        <f t="shared" si="59"/>
        <v>1.8334378801504123</v>
      </c>
      <c r="E421" s="5" t="str">
        <f t="shared" si="59"/>
        <v/>
      </c>
      <c r="F421" s="5" t="str">
        <f t="shared" si="59"/>
        <v/>
      </c>
      <c r="G421" s="5" t="str">
        <f t="shared" si="59"/>
        <v/>
      </c>
      <c r="H421" s="7">
        <f t="shared" si="60"/>
        <v>1.7983927356556002</v>
      </c>
      <c r="I421" s="6">
        <f t="shared" si="61"/>
        <v>35.967854713112004</v>
      </c>
      <c r="J421" s="4"/>
      <c r="K421" s="5">
        <f t="shared" si="62"/>
        <v>343.13333396308849</v>
      </c>
      <c r="L421" s="5">
        <f t="shared" si="63"/>
        <v>4.3317600000000001</v>
      </c>
      <c r="M421" s="5">
        <f t="shared" si="64"/>
        <v>338.80157396308852</v>
      </c>
      <c r="N421" s="4"/>
    </row>
    <row r="422" spans="1:14" ht="15.75" x14ac:dyDescent="0.25">
      <c r="A422" s="9" t="str">
        <f t="shared" si="65"/>
        <v>-</v>
      </c>
      <c r="B422" s="8">
        <v>25</v>
      </c>
      <c r="C422" s="5">
        <f t="shared" si="59"/>
        <v>1.5403182498122918</v>
      </c>
      <c r="D422" s="5">
        <f t="shared" si="59"/>
        <v>1.5008521727404844</v>
      </c>
      <c r="E422" s="5" t="str">
        <f t="shared" si="59"/>
        <v/>
      </c>
      <c r="F422" s="5" t="str">
        <f t="shared" si="59"/>
        <v/>
      </c>
      <c r="G422" s="5" t="str">
        <f t="shared" si="59"/>
        <v/>
      </c>
      <c r="H422" s="7">
        <f t="shared" si="60"/>
        <v>1.520585211276388</v>
      </c>
      <c r="I422" s="6">
        <f t="shared" si="61"/>
        <v>38.014630281909703</v>
      </c>
      <c r="J422" s="4"/>
      <c r="K422" s="5">
        <f t="shared" si="62"/>
        <v>362.6595728894186</v>
      </c>
      <c r="L422" s="5">
        <f t="shared" si="63"/>
        <v>5.4146999999999998</v>
      </c>
      <c r="M422" s="5">
        <f t="shared" si="64"/>
        <v>357.24487288941862</v>
      </c>
      <c r="N422" s="4"/>
    </row>
    <row r="423" spans="1:14" ht="15.75" x14ac:dyDescent="0.25">
      <c r="A423" s="9" t="str">
        <f t="shared" si="65"/>
        <v>-</v>
      </c>
      <c r="B423" s="8">
        <v>30</v>
      </c>
      <c r="C423" s="5">
        <f t="shared" si="59"/>
        <v>1.3791980228534286</v>
      </c>
      <c r="D423" s="5">
        <f t="shared" si="59"/>
        <v>1.2744193020738497</v>
      </c>
      <c r="E423" s="5" t="str">
        <f t="shared" si="59"/>
        <v/>
      </c>
      <c r="F423" s="5" t="str">
        <f t="shared" si="59"/>
        <v/>
      </c>
      <c r="G423" s="5" t="str">
        <f t="shared" si="59"/>
        <v/>
      </c>
      <c r="H423" s="7">
        <f t="shared" si="60"/>
        <v>1.3268086624636393</v>
      </c>
      <c r="I423" s="6">
        <f t="shared" si="61"/>
        <v>39.804259873909174</v>
      </c>
      <c r="J423" s="4"/>
      <c r="K423" s="5">
        <f t="shared" si="62"/>
        <v>379.73263919709353</v>
      </c>
      <c r="L423" s="5">
        <f t="shared" si="63"/>
        <v>6.4976399999999996</v>
      </c>
      <c r="M423" s="5">
        <f t="shared" si="64"/>
        <v>373.23499919709354</v>
      </c>
      <c r="N423" s="4"/>
    </row>
    <row r="424" spans="1:14" ht="15.75" x14ac:dyDescent="0.25">
      <c r="A424" s="9" t="str">
        <f t="shared" si="65"/>
        <v>-</v>
      </c>
      <c r="B424" s="8">
        <v>35</v>
      </c>
      <c r="C424" s="5" t="str">
        <f t="shared" si="59"/>
        <v/>
      </c>
      <c r="D424" s="5">
        <f t="shared" si="59"/>
        <v>1.1098417811976327</v>
      </c>
      <c r="E424" s="5" t="str">
        <f t="shared" si="59"/>
        <v/>
      </c>
      <c r="F424" s="5" t="str">
        <f t="shared" si="59"/>
        <v/>
      </c>
      <c r="G424" s="5" t="str">
        <f t="shared" si="59"/>
        <v/>
      </c>
      <c r="H424" s="7">
        <f t="shared" si="60"/>
        <v>1.1098417811976327</v>
      </c>
      <c r="I424" s="6">
        <f t="shared" si="61"/>
        <v>38.844462341917144</v>
      </c>
      <c r="J424" s="4"/>
      <c r="K424" s="5">
        <f t="shared" si="62"/>
        <v>370.57617074188954</v>
      </c>
      <c r="L424" s="5">
        <f t="shared" si="63"/>
        <v>7.5805800000000003</v>
      </c>
      <c r="M424" s="5">
        <f t="shared" si="64"/>
        <v>362.99559074188954</v>
      </c>
      <c r="N424" s="4"/>
    </row>
    <row r="425" spans="1:14" ht="15.75" x14ac:dyDescent="0.25">
      <c r="A425" s="9" t="str">
        <f t="shared" si="65"/>
        <v>-</v>
      </c>
      <c r="B425" s="8">
        <v>40</v>
      </c>
      <c r="C425" s="5" t="str">
        <f t="shared" si="59"/>
        <v/>
      </c>
      <c r="D425" s="5">
        <f t="shared" si="59"/>
        <v>0.98456024085963223</v>
      </c>
      <c r="E425" s="5" t="str">
        <f t="shared" si="59"/>
        <v/>
      </c>
      <c r="F425" s="5" t="str">
        <f t="shared" si="59"/>
        <v/>
      </c>
      <c r="G425" s="5" t="str">
        <f t="shared" si="59"/>
        <v/>
      </c>
      <c r="H425" s="7">
        <f t="shared" si="60"/>
        <v>0.98456024085963223</v>
      </c>
      <c r="I425" s="6">
        <f t="shared" si="61"/>
        <v>39.38240963438529</v>
      </c>
      <c r="J425" s="4"/>
      <c r="K425" s="5">
        <f t="shared" si="62"/>
        <v>375.70818791203567</v>
      </c>
      <c r="L425" s="5">
        <f t="shared" si="63"/>
        <v>8.6635200000000001</v>
      </c>
      <c r="M425" s="5">
        <f t="shared" si="64"/>
        <v>367.04466791203566</v>
      </c>
      <c r="N425" s="4"/>
    </row>
    <row r="426" spans="1:14" ht="15.75" x14ac:dyDescent="0.25">
      <c r="A426" s="9" t="str">
        <f t="shared" si="65"/>
        <v>-</v>
      </c>
      <c r="B426" s="8">
        <v>45</v>
      </c>
      <c r="C426" s="5" t="str">
        <f t="shared" si="59"/>
        <v/>
      </c>
      <c r="D426" s="5">
        <f t="shared" si="59"/>
        <v>0.88584651548988202</v>
      </c>
      <c r="E426" s="5" t="str">
        <f t="shared" si="59"/>
        <v/>
      </c>
      <c r="F426" s="5" t="str">
        <f t="shared" si="59"/>
        <v/>
      </c>
      <c r="G426" s="5" t="str">
        <f t="shared" si="59"/>
        <v/>
      </c>
      <c r="H426" s="7">
        <f t="shared" si="60"/>
        <v>0.88584651548988202</v>
      </c>
      <c r="I426" s="6">
        <f t="shared" si="61"/>
        <v>39.863093197044691</v>
      </c>
      <c r="J426" s="4"/>
      <c r="K426" s="5">
        <f t="shared" si="62"/>
        <v>380.29390909980634</v>
      </c>
      <c r="L426" s="5">
        <f t="shared" si="63"/>
        <v>9.746459999999999</v>
      </c>
      <c r="M426" s="5">
        <f t="shared" si="64"/>
        <v>370.54744909980633</v>
      </c>
      <c r="N426" s="4"/>
    </row>
    <row r="427" spans="1:14" ht="15.75" x14ac:dyDescent="0.25">
      <c r="A427" s="9" t="str">
        <f t="shared" si="65"/>
        <v>-</v>
      </c>
      <c r="B427" s="8">
        <v>50</v>
      </c>
      <c r="C427" s="5" t="str">
        <f t="shared" si="59"/>
        <v/>
      </c>
      <c r="D427" s="5">
        <f t="shared" si="59"/>
        <v>0.80596097238202968</v>
      </c>
      <c r="E427" s="5" t="str">
        <f t="shared" si="59"/>
        <v/>
      </c>
      <c r="F427" s="5" t="str">
        <f t="shared" si="59"/>
        <v/>
      </c>
      <c r="G427" s="5" t="str">
        <f t="shared" si="59"/>
        <v/>
      </c>
      <c r="H427" s="7">
        <f t="shared" si="60"/>
        <v>0.80596097238202968</v>
      </c>
      <c r="I427" s="6">
        <f t="shared" si="61"/>
        <v>40.298048619101486</v>
      </c>
      <c r="J427" s="4"/>
      <c r="K427" s="5">
        <f t="shared" si="62"/>
        <v>384.44338382622817</v>
      </c>
      <c r="L427" s="5">
        <f t="shared" si="63"/>
        <v>10.8294</v>
      </c>
      <c r="M427" s="5">
        <f t="shared" si="64"/>
        <v>373.61398382622815</v>
      </c>
      <c r="N427" s="4"/>
    </row>
    <row r="428" spans="1:14" ht="15.75" x14ac:dyDescent="0.25">
      <c r="A428" s="9" t="str">
        <f t="shared" si="65"/>
        <v>-</v>
      </c>
      <c r="B428" s="8">
        <v>55</v>
      </c>
      <c r="C428" s="5" t="str">
        <f t="shared" si="59"/>
        <v/>
      </c>
      <c r="D428" s="5">
        <f t="shared" si="59"/>
        <v>0.73992001216542846</v>
      </c>
      <c r="E428" s="5" t="str">
        <f t="shared" si="59"/>
        <v/>
      </c>
      <c r="F428" s="5" t="str">
        <f t="shared" si="59"/>
        <v/>
      </c>
      <c r="G428" s="5" t="str">
        <f t="shared" si="59"/>
        <v/>
      </c>
      <c r="H428" s="7">
        <f t="shared" si="60"/>
        <v>0.73992001216542846</v>
      </c>
      <c r="I428" s="6">
        <f t="shared" si="61"/>
        <v>40.695600669098567</v>
      </c>
      <c r="J428" s="4"/>
      <c r="K428" s="5">
        <f t="shared" si="62"/>
        <v>388.23603038320033</v>
      </c>
      <c r="L428" s="5">
        <f t="shared" si="63"/>
        <v>11.91234</v>
      </c>
      <c r="M428" s="5">
        <f t="shared" si="64"/>
        <v>376.3236903832003</v>
      </c>
      <c r="N428" s="4"/>
    </row>
    <row r="429" spans="1:14" ht="15.75" x14ac:dyDescent="0.25">
      <c r="A429" s="9" t="str">
        <f t="shared" si="65"/>
        <v>-</v>
      </c>
      <c r="B429" s="8">
        <v>60</v>
      </c>
      <c r="C429" s="5" t="str">
        <f t="shared" si="59"/>
        <v/>
      </c>
      <c r="D429" s="5">
        <f t="shared" si="59"/>
        <v>0.68436601457315649</v>
      </c>
      <c r="E429" s="5">
        <f t="shared" si="59"/>
        <v>0.69458864259596376</v>
      </c>
      <c r="F429" s="5" t="str">
        <f t="shared" si="59"/>
        <v/>
      </c>
      <c r="G429" s="5" t="str">
        <f t="shared" si="59"/>
        <v/>
      </c>
      <c r="H429" s="7">
        <f t="shared" si="60"/>
        <v>0.68947732858456012</v>
      </c>
      <c r="I429" s="6">
        <f t="shared" si="61"/>
        <v>41.368639715073606</v>
      </c>
      <c r="J429" s="4"/>
      <c r="K429" s="5">
        <f t="shared" si="62"/>
        <v>394.65682288180221</v>
      </c>
      <c r="L429" s="5">
        <f t="shared" si="63"/>
        <v>12.995279999999999</v>
      </c>
      <c r="M429" s="5">
        <f t="shared" si="64"/>
        <v>381.66154288180223</v>
      </c>
      <c r="N429" s="4"/>
    </row>
    <row r="430" spans="1:14" ht="15.75" x14ac:dyDescent="0.25">
      <c r="A430" s="9" t="str">
        <f t="shared" si="65"/>
        <v>-</v>
      </c>
      <c r="B430" s="8">
        <v>65</v>
      </c>
      <c r="C430" s="5" t="str">
        <f t="shared" si="59"/>
        <v/>
      </c>
      <c r="D430" s="5" t="str">
        <f t="shared" si="59"/>
        <v/>
      </c>
      <c r="E430" s="5">
        <f t="shared" si="59"/>
        <v>0.64383295274062113</v>
      </c>
      <c r="F430" s="5" t="str">
        <f t="shared" si="59"/>
        <v/>
      </c>
      <c r="G430" s="5" t="str">
        <f t="shared" si="59"/>
        <v/>
      </c>
      <c r="H430" s="7">
        <f t="shared" si="60"/>
        <v>0.64383295274062113</v>
      </c>
      <c r="I430" s="6">
        <f t="shared" si="61"/>
        <v>41.849141928140376</v>
      </c>
      <c r="J430" s="4"/>
      <c r="K430" s="5">
        <f t="shared" si="62"/>
        <v>399.24081399445919</v>
      </c>
      <c r="L430" s="5">
        <f t="shared" si="63"/>
        <v>14.07822</v>
      </c>
      <c r="M430" s="5">
        <f t="shared" si="64"/>
        <v>385.1625939944592</v>
      </c>
      <c r="N430" s="4"/>
    </row>
    <row r="431" spans="1:14" ht="15.75" x14ac:dyDescent="0.25">
      <c r="A431" s="9" t="str">
        <f t="shared" si="65"/>
        <v>-</v>
      </c>
      <c r="B431" s="8">
        <v>70</v>
      </c>
      <c r="C431" s="5" t="str">
        <f t="shared" si="59"/>
        <v/>
      </c>
      <c r="D431" s="5" t="str">
        <f t="shared" si="59"/>
        <v/>
      </c>
      <c r="E431" s="5">
        <f t="shared" si="59"/>
        <v>0.60015319324431138</v>
      </c>
      <c r="F431" s="5" t="str">
        <f t="shared" si="59"/>
        <v/>
      </c>
      <c r="G431" s="5" t="str">
        <f t="shared" si="59"/>
        <v/>
      </c>
      <c r="H431" s="7">
        <f t="shared" si="60"/>
        <v>0.60015319324431138</v>
      </c>
      <c r="I431" s="6">
        <f t="shared" si="61"/>
        <v>42.010723527101796</v>
      </c>
      <c r="J431" s="4"/>
      <c r="K431" s="5">
        <f t="shared" si="62"/>
        <v>400.78230244855109</v>
      </c>
      <c r="L431" s="5">
        <f t="shared" si="63"/>
        <v>15.161160000000001</v>
      </c>
      <c r="M431" s="5">
        <f t="shared" si="64"/>
        <v>385.6211424485511</v>
      </c>
      <c r="N431" s="4"/>
    </row>
    <row r="432" spans="1:14" ht="15.75" x14ac:dyDescent="0.25">
      <c r="A432" s="9" t="str">
        <f t="shared" si="65"/>
        <v>-</v>
      </c>
      <c r="B432" s="8">
        <v>75</v>
      </c>
      <c r="C432" s="5" t="str">
        <f t="shared" si="59"/>
        <v/>
      </c>
      <c r="D432" s="5" t="str">
        <f t="shared" si="59"/>
        <v/>
      </c>
      <c r="E432" s="5">
        <f t="shared" si="59"/>
        <v>0.56215617487809622</v>
      </c>
      <c r="F432" s="5" t="str">
        <f t="shared" si="59"/>
        <v/>
      </c>
      <c r="G432" s="5" t="str">
        <f t="shared" si="59"/>
        <v/>
      </c>
      <c r="H432" s="7">
        <f t="shared" si="60"/>
        <v>0.56215617487809622</v>
      </c>
      <c r="I432" s="6">
        <f t="shared" si="61"/>
        <v>42.161713115857218</v>
      </c>
      <c r="J432" s="4"/>
      <c r="K432" s="5">
        <f t="shared" si="62"/>
        <v>402.22274312527787</v>
      </c>
      <c r="L432" s="5">
        <f t="shared" si="63"/>
        <v>16.2441</v>
      </c>
      <c r="M432" s="5">
        <f t="shared" si="64"/>
        <v>385.97864312527787</v>
      </c>
      <c r="N432" s="4"/>
    </row>
    <row r="433" spans="1:14" ht="15.75" x14ac:dyDescent="0.25">
      <c r="A433" s="9" t="str">
        <f t="shared" si="65"/>
        <v>-</v>
      </c>
      <c r="B433" s="8">
        <v>80</v>
      </c>
      <c r="C433" s="5" t="str">
        <f t="shared" ref="C433:G448" si="66">IF(AND($B433&gt;=C$412,$B433&lt;=C$413),(C$414/60)*$B433^(-C$415),"")</f>
        <v/>
      </c>
      <c r="D433" s="5" t="str">
        <f t="shared" si="66"/>
        <v/>
      </c>
      <c r="E433" s="5">
        <f t="shared" si="66"/>
        <v>0.52879307062658631</v>
      </c>
      <c r="F433" s="5" t="str">
        <f t="shared" si="66"/>
        <v/>
      </c>
      <c r="G433" s="5" t="str">
        <f t="shared" si="66"/>
        <v/>
      </c>
      <c r="H433" s="7">
        <f t="shared" si="60"/>
        <v>0.52879307062658631</v>
      </c>
      <c r="I433" s="6">
        <f t="shared" si="61"/>
        <v>42.303445650126903</v>
      </c>
      <c r="J433" s="4"/>
      <c r="K433" s="5">
        <f t="shared" si="62"/>
        <v>403.57487150221067</v>
      </c>
      <c r="L433" s="5">
        <f t="shared" si="63"/>
        <v>17.32704</v>
      </c>
      <c r="M433" s="5">
        <f t="shared" si="64"/>
        <v>386.24783150221066</v>
      </c>
      <c r="N433" s="4"/>
    </row>
    <row r="434" spans="1:14" ht="15.75" x14ac:dyDescent="0.25">
      <c r="A434" s="9" t="str">
        <f t="shared" si="65"/>
        <v>-</v>
      </c>
      <c r="B434" s="8">
        <v>85</v>
      </c>
      <c r="C434" s="5" t="str">
        <f t="shared" si="66"/>
        <v/>
      </c>
      <c r="D434" s="5" t="str">
        <f t="shared" si="66"/>
        <v/>
      </c>
      <c r="E434" s="5">
        <f t="shared" si="66"/>
        <v>0.49925902188593568</v>
      </c>
      <c r="F434" s="5" t="str">
        <f t="shared" si="66"/>
        <v/>
      </c>
      <c r="G434" s="5" t="str">
        <f t="shared" si="66"/>
        <v/>
      </c>
      <c r="H434" s="7">
        <f t="shared" si="60"/>
        <v>0.49925902188593568</v>
      </c>
      <c r="I434" s="6">
        <f t="shared" si="61"/>
        <v>42.437016860304531</v>
      </c>
      <c r="J434" s="4"/>
      <c r="K434" s="5">
        <f t="shared" si="62"/>
        <v>404.84914084730525</v>
      </c>
      <c r="L434" s="5">
        <f t="shared" si="63"/>
        <v>18.409980000000001</v>
      </c>
      <c r="M434" s="5">
        <f t="shared" si="64"/>
        <v>386.43916084730523</v>
      </c>
      <c r="N434" s="4"/>
    </row>
    <row r="435" spans="1:14" ht="15.75" x14ac:dyDescent="0.25">
      <c r="A435" s="9" t="str">
        <f t="shared" si="65"/>
        <v>-</v>
      </c>
      <c r="B435" s="8">
        <v>90</v>
      </c>
      <c r="C435" s="5" t="str">
        <f t="shared" si="66"/>
        <v/>
      </c>
      <c r="D435" s="5" t="str">
        <f t="shared" si="66"/>
        <v/>
      </c>
      <c r="E435" s="5">
        <f t="shared" si="66"/>
        <v>0.47292597098168226</v>
      </c>
      <c r="F435" s="5" t="str">
        <f t="shared" si="66"/>
        <v/>
      </c>
      <c r="G435" s="5" t="str">
        <f t="shared" si="66"/>
        <v/>
      </c>
      <c r="H435" s="7">
        <f t="shared" si="60"/>
        <v>0.47292597098168226</v>
      </c>
      <c r="I435" s="6">
        <f t="shared" si="61"/>
        <v>42.563337388351407</v>
      </c>
      <c r="J435" s="4"/>
      <c r="K435" s="5">
        <f t="shared" si="62"/>
        <v>406.05423868487242</v>
      </c>
      <c r="L435" s="5">
        <f t="shared" si="63"/>
        <v>19.492919999999998</v>
      </c>
      <c r="M435" s="5">
        <f t="shared" si="64"/>
        <v>386.56131868487239</v>
      </c>
      <c r="N435" s="4"/>
    </row>
    <row r="436" spans="1:14" ht="15.75" x14ac:dyDescent="0.25">
      <c r="A436" s="9" t="str">
        <f t="shared" si="65"/>
        <v>-</v>
      </c>
      <c r="B436" s="8">
        <v>95</v>
      </c>
      <c r="C436" s="5" t="str">
        <f t="shared" si="66"/>
        <v/>
      </c>
      <c r="D436" s="5" t="str">
        <f t="shared" si="66"/>
        <v/>
      </c>
      <c r="E436" s="5">
        <f t="shared" si="66"/>
        <v>0.44929655156844212</v>
      </c>
      <c r="F436" s="5" t="str">
        <f t="shared" si="66"/>
        <v/>
      </c>
      <c r="G436" s="5" t="str">
        <f t="shared" si="66"/>
        <v/>
      </c>
      <c r="H436" s="7">
        <f t="shared" si="60"/>
        <v>0.44929655156844212</v>
      </c>
      <c r="I436" s="6">
        <f t="shared" si="61"/>
        <v>42.683172399002004</v>
      </c>
      <c r="J436" s="4"/>
      <c r="K436" s="5">
        <f t="shared" si="62"/>
        <v>407.19746468647912</v>
      </c>
      <c r="L436" s="5">
        <f t="shared" si="63"/>
        <v>20.575860000000002</v>
      </c>
      <c r="M436" s="5">
        <f t="shared" si="64"/>
        <v>386.62160468647915</v>
      </c>
      <c r="N436" s="4"/>
    </row>
    <row r="437" spans="1:14" ht="15.75" x14ac:dyDescent="0.25">
      <c r="A437" s="9" t="str">
        <f t="shared" si="65"/>
        <v>-</v>
      </c>
      <c r="B437" s="8">
        <v>100</v>
      </c>
      <c r="C437" s="5" t="str">
        <f t="shared" si="66"/>
        <v/>
      </c>
      <c r="D437" s="5" t="str">
        <f t="shared" si="66"/>
        <v/>
      </c>
      <c r="E437" s="5">
        <f t="shared" si="66"/>
        <v>0.42797171110441024</v>
      </c>
      <c r="F437" s="5" t="str">
        <f t="shared" si="66"/>
        <v/>
      </c>
      <c r="G437" s="5" t="str">
        <f t="shared" si="66"/>
        <v/>
      </c>
      <c r="H437" s="7">
        <f t="shared" si="60"/>
        <v>0.42797171110441024</v>
      </c>
      <c r="I437" s="6">
        <f t="shared" si="61"/>
        <v>42.79717111044102</v>
      </c>
      <c r="J437" s="4"/>
      <c r="K437" s="5">
        <f t="shared" si="62"/>
        <v>408.28501239360736</v>
      </c>
      <c r="L437" s="5">
        <f t="shared" si="63"/>
        <v>21.658799999999999</v>
      </c>
      <c r="M437" s="5">
        <f t="shared" si="64"/>
        <v>386.62621239360737</v>
      </c>
      <c r="N437" s="4"/>
    </row>
    <row r="438" spans="1:14" ht="15.75" x14ac:dyDescent="0.25">
      <c r="A438" s="9" t="str">
        <f t="shared" si="65"/>
        <v>-</v>
      </c>
      <c r="B438" s="8">
        <v>105</v>
      </c>
      <c r="C438" s="5" t="str">
        <f t="shared" si="66"/>
        <v/>
      </c>
      <c r="D438" s="5" t="str">
        <f t="shared" si="66"/>
        <v/>
      </c>
      <c r="E438" s="5">
        <f t="shared" si="66"/>
        <v>0.40862751598131702</v>
      </c>
      <c r="F438" s="5" t="str">
        <f t="shared" si="66"/>
        <v/>
      </c>
      <c r="G438" s="5" t="str">
        <f t="shared" si="66"/>
        <v/>
      </c>
      <c r="H438" s="7">
        <f t="shared" si="60"/>
        <v>0.40862751598131702</v>
      </c>
      <c r="I438" s="6">
        <f t="shared" si="61"/>
        <v>42.905889178038287</v>
      </c>
      <c r="J438" s="4"/>
      <c r="K438" s="5">
        <f t="shared" si="62"/>
        <v>409.32218275848527</v>
      </c>
      <c r="L438" s="5">
        <f t="shared" si="63"/>
        <v>22.741739999999997</v>
      </c>
      <c r="M438" s="5">
        <f t="shared" si="64"/>
        <v>386.58044275848528</v>
      </c>
      <c r="N438" s="4"/>
    </row>
    <row r="439" spans="1:14" ht="15.75" x14ac:dyDescent="0.25">
      <c r="A439" s="9" t="str">
        <f t="shared" si="65"/>
        <v>-</v>
      </c>
      <c r="B439" s="8">
        <v>110</v>
      </c>
      <c r="C439" s="5" t="str">
        <f t="shared" si="66"/>
        <v/>
      </c>
      <c r="D439" s="5" t="str">
        <f t="shared" si="66"/>
        <v/>
      </c>
      <c r="E439" s="5">
        <f t="shared" si="66"/>
        <v>0.39099823558014962</v>
      </c>
      <c r="F439" s="5" t="str">
        <f t="shared" si="66"/>
        <v/>
      </c>
      <c r="G439" s="5" t="str">
        <f t="shared" si="66"/>
        <v/>
      </c>
      <c r="H439" s="7">
        <f t="shared" si="60"/>
        <v>0.39099823558014962</v>
      </c>
      <c r="I439" s="6">
        <f t="shared" si="61"/>
        <v>43.009805913816457</v>
      </c>
      <c r="J439" s="4"/>
      <c r="K439" s="5">
        <f t="shared" si="62"/>
        <v>410.31354841780899</v>
      </c>
      <c r="L439" s="5">
        <f t="shared" si="63"/>
        <v>23.824680000000001</v>
      </c>
      <c r="M439" s="5">
        <f t="shared" si="64"/>
        <v>386.48886841780899</v>
      </c>
      <c r="N439" s="4"/>
    </row>
    <row r="440" spans="1:14" ht="15.75" x14ac:dyDescent="0.25">
      <c r="A440" s="9" t="str">
        <f t="shared" si="65"/>
        <v>-</v>
      </c>
      <c r="B440" s="8">
        <v>115</v>
      </c>
      <c r="C440" s="5" t="str">
        <f t="shared" si="66"/>
        <v/>
      </c>
      <c r="D440" s="5" t="str">
        <f t="shared" si="66"/>
        <v/>
      </c>
      <c r="E440" s="5">
        <f t="shared" si="66"/>
        <v>0.37486380617699849</v>
      </c>
      <c r="F440" s="5" t="str">
        <f t="shared" si="66"/>
        <v/>
      </c>
      <c r="G440" s="5" t="str">
        <f t="shared" si="66"/>
        <v/>
      </c>
      <c r="H440" s="7">
        <f t="shared" si="60"/>
        <v>0.37486380617699849</v>
      </c>
      <c r="I440" s="6">
        <f t="shared" si="61"/>
        <v>43.109337710354829</v>
      </c>
      <c r="J440" s="4"/>
      <c r="K440" s="5">
        <f t="shared" si="62"/>
        <v>411.26308175678503</v>
      </c>
      <c r="L440" s="5">
        <f t="shared" si="63"/>
        <v>24.907619999999998</v>
      </c>
      <c r="M440" s="5">
        <f t="shared" si="64"/>
        <v>386.35546175678502</v>
      </c>
      <c r="N440" s="4"/>
    </row>
    <row r="441" spans="1:14" ht="15.75" x14ac:dyDescent="0.25">
      <c r="A441" s="9" t="str">
        <f t="shared" si="65"/>
        <v>-</v>
      </c>
      <c r="B441" s="8">
        <v>120</v>
      </c>
      <c r="C441" s="5" t="str">
        <f t="shared" si="66"/>
        <v/>
      </c>
      <c r="D441" s="5" t="str">
        <f t="shared" si="66"/>
        <v/>
      </c>
      <c r="E441" s="5">
        <f t="shared" si="66"/>
        <v>0.36004040526751435</v>
      </c>
      <c r="F441" s="5">
        <f t="shared" si="66"/>
        <v>0.3523414152077225</v>
      </c>
      <c r="G441" s="5" t="str">
        <f t="shared" si="66"/>
        <v/>
      </c>
      <c r="H441" s="7">
        <f t="shared" si="60"/>
        <v>0.3561909102376184</v>
      </c>
      <c r="I441" s="6">
        <f t="shared" si="61"/>
        <v>42.742909228514208</v>
      </c>
      <c r="J441" s="4"/>
      <c r="K441" s="5">
        <f t="shared" si="62"/>
        <v>407.76735404002557</v>
      </c>
      <c r="L441" s="5">
        <f t="shared" si="63"/>
        <v>25.990559999999999</v>
      </c>
      <c r="M441" s="5">
        <f t="shared" si="64"/>
        <v>381.77679404002555</v>
      </c>
      <c r="N441" s="4"/>
    </row>
    <row r="442" spans="1:14" ht="15.75" x14ac:dyDescent="0.25">
      <c r="A442" s="9" t="str">
        <f t="shared" si="65"/>
        <v>-</v>
      </c>
      <c r="B442" s="8">
        <v>125</v>
      </c>
      <c r="C442" s="5" t="str">
        <f t="shared" si="66"/>
        <v/>
      </c>
      <c r="D442" s="5" t="str">
        <f t="shared" si="66"/>
        <v/>
      </c>
      <c r="E442" s="5">
        <f t="shared" si="66"/>
        <v>0.34637327090652748</v>
      </c>
      <c r="F442" s="5">
        <f t="shared" si="66"/>
        <v>0.34272326803709319</v>
      </c>
      <c r="G442" s="5" t="str">
        <f t="shared" si="66"/>
        <v/>
      </c>
      <c r="H442" s="7">
        <f t="shared" si="60"/>
        <v>0.34454826947181033</v>
      </c>
      <c r="I442" s="6">
        <f t="shared" si="61"/>
        <v>43.068533683976291</v>
      </c>
      <c r="J442" s="4"/>
      <c r="K442" s="5">
        <f t="shared" si="62"/>
        <v>410.87381134513379</v>
      </c>
      <c r="L442" s="5">
        <f t="shared" si="63"/>
        <v>27.073499999999999</v>
      </c>
      <c r="M442" s="5">
        <f t="shared" si="64"/>
        <v>383.80031134513376</v>
      </c>
      <c r="N442" s="4"/>
    </row>
    <row r="443" spans="1:14" ht="15.75" x14ac:dyDescent="0.25">
      <c r="A443" s="9" t="str">
        <f t="shared" si="65"/>
        <v>-</v>
      </c>
      <c r="B443" s="8">
        <v>130</v>
      </c>
      <c r="C443" s="5" t="str">
        <f t="shared" si="66"/>
        <v/>
      </c>
      <c r="D443" s="5" t="str">
        <f t="shared" si="66"/>
        <v/>
      </c>
      <c r="E443" s="5">
        <f t="shared" si="66"/>
        <v>0.33373116548948989</v>
      </c>
      <c r="F443" s="5">
        <f t="shared" si="66"/>
        <v>0.33372979858060342</v>
      </c>
      <c r="G443" s="5" t="str">
        <f t="shared" si="66"/>
        <v/>
      </c>
      <c r="H443" s="7">
        <f t="shared" si="60"/>
        <v>0.33373048203504663</v>
      </c>
      <c r="I443" s="6">
        <f t="shared" si="61"/>
        <v>43.384962664556063</v>
      </c>
      <c r="J443" s="4"/>
      <c r="K443" s="5">
        <f t="shared" si="62"/>
        <v>413.89254381986484</v>
      </c>
      <c r="L443" s="5">
        <f t="shared" si="63"/>
        <v>28.15644</v>
      </c>
      <c r="M443" s="5">
        <f t="shared" si="64"/>
        <v>385.73610381986487</v>
      </c>
      <c r="N443" s="4"/>
    </row>
    <row r="444" spans="1:14" ht="15.75" x14ac:dyDescent="0.25">
      <c r="A444" s="9" t="str">
        <f t="shared" si="65"/>
        <v>-</v>
      </c>
      <c r="B444" s="8">
        <v>135</v>
      </c>
      <c r="C444" s="5" t="str">
        <f t="shared" si="66"/>
        <v/>
      </c>
      <c r="D444" s="5" t="str">
        <f t="shared" si="66"/>
        <v/>
      </c>
      <c r="E444" s="5">
        <f t="shared" si="66"/>
        <v>0.3220020603749888</v>
      </c>
      <c r="F444" s="5">
        <f t="shared" si="66"/>
        <v>0.32529866738961805</v>
      </c>
      <c r="G444" s="5" t="str">
        <f t="shared" si="66"/>
        <v/>
      </c>
      <c r="H444" s="7">
        <f t="shared" si="60"/>
        <v>0.32365036388230339</v>
      </c>
      <c r="I444" s="6">
        <f t="shared" si="61"/>
        <v>43.692799124110955</v>
      </c>
      <c r="J444" s="4"/>
      <c r="K444" s="5">
        <f t="shared" si="62"/>
        <v>416.82930364401852</v>
      </c>
      <c r="L444" s="5">
        <f t="shared" si="63"/>
        <v>29.239379999999997</v>
      </c>
      <c r="M444" s="5">
        <f t="shared" si="64"/>
        <v>387.58992364401854</v>
      </c>
      <c r="N444" s="4"/>
    </row>
    <row r="445" spans="1:14" ht="15.75" x14ac:dyDescent="0.25">
      <c r="A445" s="9" t="str">
        <f t="shared" si="65"/>
        <v>-</v>
      </c>
      <c r="B445" s="8">
        <v>140</v>
      </c>
      <c r="C445" s="5" t="str">
        <f t="shared" si="66"/>
        <v/>
      </c>
      <c r="D445" s="5" t="str">
        <f t="shared" si="66"/>
        <v/>
      </c>
      <c r="E445" s="5">
        <f t="shared" si="66"/>
        <v>0.31108973810843965</v>
      </c>
      <c r="F445" s="5">
        <f t="shared" si="66"/>
        <v>0.31737577253612942</v>
      </c>
      <c r="G445" s="5" t="str">
        <f t="shared" si="66"/>
        <v/>
      </c>
      <c r="H445" s="7">
        <f t="shared" si="60"/>
        <v>0.31423275532228456</v>
      </c>
      <c r="I445" s="6">
        <f t="shared" si="61"/>
        <v>43.99258574511984</v>
      </c>
      <c r="J445" s="4"/>
      <c r="K445" s="5">
        <f t="shared" si="62"/>
        <v>419.68926800844332</v>
      </c>
      <c r="L445" s="5">
        <f t="shared" si="63"/>
        <v>30.322320000000001</v>
      </c>
      <c r="M445" s="5">
        <f t="shared" si="64"/>
        <v>389.36694800844333</v>
      </c>
      <c r="N445" s="4"/>
    </row>
    <row r="446" spans="1:14" ht="15.75" x14ac:dyDescent="0.25">
      <c r="A446" s="9" t="str">
        <f t="shared" si="65"/>
        <v>-</v>
      </c>
      <c r="B446" s="8">
        <v>145</v>
      </c>
      <c r="C446" s="5" t="str">
        <f t="shared" si="66"/>
        <v/>
      </c>
      <c r="D446" s="5" t="str">
        <f t="shared" si="66"/>
        <v/>
      </c>
      <c r="E446" s="5">
        <f t="shared" si="66"/>
        <v>0.30091109219477058</v>
      </c>
      <c r="F446" s="5">
        <f t="shared" si="66"/>
        <v>0.30991391312998262</v>
      </c>
      <c r="G446" s="5" t="str">
        <f t="shared" si="66"/>
        <v/>
      </c>
      <c r="H446" s="7">
        <f t="shared" si="60"/>
        <v>0.30541250266237663</v>
      </c>
      <c r="I446" s="6">
        <f t="shared" si="61"/>
        <v>44.284812886044612</v>
      </c>
      <c r="J446" s="4"/>
      <c r="K446" s="5">
        <f t="shared" si="62"/>
        <v>422.47711493286562</v>
      </c>
      <c r="L446" s="5">
        <f t="shared" si="63"/>
        <v>31.405259999999998</v>
      </c>
      <c r="M446" s="5">
        <f t="shared" si="64"/>
        <v>391.07185493286562</v>
      </c>
      <c r="N446" s="4"/>
    </row>
    <row r="447" spans="1:14" ht="15.75" x14ac:dyDescent="0.25">
      <c r="A447" s="9" t="str">
        <f t="shared" si="65"/>
        <v>-</v>
      </c>
      <c r="B447" s="8">
        <v>150</v>
      </c>
      <c r="C447" s="5" t="str">
        <f t="shared" si="66"/>
        <v/>
      </c>
      <c r="D447" s="5" t="str">
        <f t="shared" si="66"/>
        <v/>
      </c>
      <c r="E447" s="5">
        <f t="shared" si="66"/>
        <v>0.29139396272057849</v>
      </c>
      <c r="F447" s="5">
        <f t="shared" si="66"/>
        <v>0.30287170720936557</v>
      </c>
      <c r="G447" s="5" t="str">
        <f t="shared" si="66"/>
        <v/>
      </c>
      <c r="H447" s="7">
        <f t="shared" si="60"/>
        <v>0.297132834964972</v>
      </c>
      <c r="I447" s="6">
        <f t="shared" si="61"/>
        <v>44.569925244745804</v>
      </c>
      <c r="J447" s="4"/>
      <c r="K447" s="5">
        <f t="shared" si="62"/>
        <v>425.19708683487499</v>
      </c>
      <c r="L447" s="5">
        <f t="shared" si="63"/>
        <v>32.488199999999999</v>
      </c>
      <c r="M447" s="5">
        <f t="shared" si="64"/>
        <v>392.70888683487499</v>
      </c>
      <c r="N447" s="4"/>
    </row>
    <row r="448" spans="1:14" ht="15.75" x14ac:dyDescent="0.25">
      <c r="A448" s="9" t="str">
        <f t="shared" si="65"/>
        <v>-</v>
      </c>
      <c r="B448" s="8">
        <v>155</v>
      </c>
      <c r="C448" s="5" t="str">
        <f t="shared" si="66"/>
        <v/>
      </c>
      <c r="D448" s="5" t="str">
        <f t="shared" si="66"/>
        <v/>
      </c>
      <c r="E448" s="5">
        <f t="shared" si="66"/>
        <v>0.28247538762062491</v>
      </c>
      <c r="F448" s="5">
        <f t="shared" si="66"/>
        <v>0.29621270890810852</v>
      </c>
      <c r="G448" s="5" t="str">
        <f t="shared" si="66"/>
        <v/>
      </c>
      <c r="H448" s="7">
        <f t="shared" si="60"/>
        <v>0.28934404826436672</v>
      </c>
      <c r="I448" s="6">
        <f t="shared" si="61"/>
        <v>44.848327480976842</v>
      </c>
      <c r="J448" s="4"/>
      <c r="K448" s="5">
        <f t="shared" si="62"/>
        <v>427.85304416851909</v>
      </c>
      <c r="L448" s="5">
        <f t="shared" si="63"/>
        <v>33.57114</v>
      </c>
      <c r="M448" s="5">
        <f t="shared" si="64"/>
        <v>394.28190416851908</v>
      </c>
      <c r="N448" s="4"/>
    </row>
    <row r="449" spans="1:14" ht="15.75" x14ac:dyDescent="0.25">
      <c r="A449" s="9" t="str">
        <f t="shared" si="65"/>
        <v>-</v>
      </c>
      <c r="B449" s="8">
        <v>160</v>
      </c>
      <c r="C449" s="5" t="str">
        <f t="shared" ref="C449:G464" si="67">IF(AND($B449&gt;=C$412,$B449&lt;=C$413),(C$414/60)*$B449^(-C$415),"")</f>
        <v/>
      </c>
      <c r="D449" s="5" t="str">
        <f t="shared" si="67"/>
        <v/>
      </c>
      <c r="E449" s="5">
        <f t="shared" si="67"/>
        <v>0.2741001792650905</v>
      </c>
      <c r="F449" s="5">
        <f t="shared" si="67"/>
        <v>0.28990468309339151</v>
      </c>
      <c r="G449" s="5" t="str">
        <f t="shared" si="67"/>
        <v/>
      </c>
      <c r="H449" s="7">
        <f t="shared" si="60"/>
        <v>0.28200243117924101</v>
      </c>
      <c r="I449" s="6">
        <f t="shared" si="61"/>
        <v>45.120388988678563</v>
      </c>
      <c r="J449" s="4"/>
      <c r="K449" s="5">
        <f t="shared" si="62"/>
        <v>430.44851095199351</v>
      </c>
      <c r="L449" s="5">
        <f t="shared" si="63"/>
        <v>34.65408</v>
      </c>
      <c r="M449" s="5">
        <f t="shared" si="64"/>
        <v>395.79443095199349</v>
      </c>
      <c r="N449" s="4"/>
    </row>
    <row r="450" spans="1:14" ht="15.75" x14ac:dyDescent="0.25">
      <c r="A450" s="9" t="str">
        <f t="shared" si="65"/>
        <v>-</v>
      </c>
      <c r="B450" s="8">
        <v>165</v>
      </c>
      <c r="C450" s="5" t="str">
        <f t="shared" si="67"/>
        <v/>
      </c>
      <c r="D450" s="5" t="str">
        <f t="shared" si="67"/>
        <v/>
      </c>
      <c r="E450" s="5">
        <f t="shared" si="67"/>
        <v>0.26621975781632451</v>
      </c>
      <c r="F450" s="5">
        <f t="shared" si="67"/>
        <v>0.28391900544450083</v>
      </c>
      <c r="G450" s="5" t="str">
        <f t="shared" si="67"/>
        <v/>
      </c>
      <c r="H450" s="7">
        <f t="shared" si="60"/>
        <v>0.27506938163041267</v>
      </c>
      <c r="I450" s="6">
        <f t="shared" si="61"/>
        <v>45.386447969018093</v>
      </c>
      <c r="J450" s="4"/>
      <c r="K450" s="5">
        <f t="shared" si="62"/>
        <v>432.98671362443264</v>
      </c>
      <c r="L450" s="5">
        <f t="shared" si="63"/>
        <v>35.737019999999994</v>
      </c>
      <c r="M450" s="5">
        <f t="shared" si="64"/>
        <v>397.24969362443267</v>
      </c>
      <c r="N450" s="4"/>
    </row>
    <row r="451" spans="1:14" ht="15.75" x14ac:dyDescent="0.25">
      <c r="A451" s="9" t="str">
        <f t="shared" si="65"/>
        <v>-</v>
      </c>
      <c r="B451" s="8">
        <v>170</v>
      </c>
      <c r="C451" s="5" t="str">
        <f t="shared" si="67"/>
        <v/>
      </c>
      <c r="D451" s="5" t="str">
        <f t="shared" si="67"/>
        <v/>
      </c>
      <c r="E451" s="5">
        <f t="shared" si="67"/>
        <v>0.25879118884158925</v>
      </c>
      <c r="F451" s="5">
        <f t="shared" si="67"/>
        <v>0.27823016321235344</v>
      </c>
      <c r="G451" s="5" t="str">
        <f t="shared" si="67"/>
        <v/>
      </c>
      <c r="H451" s="7">
        <f t="shared" si="60"/>
        <v>0.26851067602697132</v>
      </c>
      <c r="I451" s="6">
        <f t="shared" si="61"/>
        <v>45.646814924585122</v>
      </c>
      <c r="J451" s="4"/>
      <c r="K451" s="5">
        <f t="shared" si="62"/>
        <v>435.47061438054209</v>
      </c>
      <c r="L451" s="5">
        <f t="shared" si="63"/>
        <v>36.819960000000002</v>
      </c>
      <c r="M451" s="5">
        <f t="shared" si="64"/>
        <v>398.65065438054211</v>
      </c>
      <c r="N451" s="4"/>
    </row>
    <row r="452" spans="1:14" ht="15.75" x14ac:dyDescent="0.25">
      <c r="A452" s="9" t="str">
        <f t="shared" si="65"/>
        <v>-</v>
      </c>
      <c r="B452" s="8">
        <v>175</v>
      </c>
      <c r="C452" s="5" t="str">
        <f t="shared" si="67"/>
        <v/>
      </c>
      <c r="D452" s="5" t="str">
        <f t="shared" si="67"/>
        <v/>
      </c>
      <c r="E452" s="5">
        <f t="shared" si="67"/>
        <v>0.25177638460264268</v>
      </c>
      <c r="F452" s="5">
        <f t="shared" si="67"/>
        <v>0.2728153373574857</v>
      </c>
      <c r="G452" s="5" t="str">
        <f t="shared" si="67"/>
        <v/>
      </c>
      <c r="H452" s="7">
        <f t="shared" si="60"/>
        <v>0.26229586098006419</v>
      </c>
      <c r="I452" s="6">
        <f t="shared" si="61"/>
        <v>45.901775671511231</v>
      </c>
      <c r="J452" s="4"/>
      <c r="K452" s="5">
        <f t="shared" si="62"/>
        <v>437.90293990621717</v>
      </c>
      <c r="L452" s="5">
        <f t="shared" si="63"/>
        <v>37.902900000000002</v>
      </c>
      <c r="M452" s="5">
        <f t="shared" si="64"/>
        <v>400.00003990621718</v>
      </c>
      <c r="N452" s="4"/>
    </row>
    <row r="453" spans="1:14" ht="15.75" x14ac:dyDescent="0.25">
      <c r="A453" s="9" t="str">
        <f t="shared" si="65"/>
        <v>-</v>
      </c>
      <c r="B453" s="8">
        <v>180</v>
      </c>
      <c r="C453" s="5" t="str">
        <f t="shared" si="67"/>
        <v/>
      </c>
      <c r="D453" s="5" t="str">
        <f t="shared" si="67"/>
        <v/>
      </c>
      <c r="E453" s="5">
        <f t="shared" si="67"/>
        <v>0.24514143740876523</v>
      </c>
      <c r="F453" s="5">
        <f t="shared" si="67"/>
        <v>0.26765405090029509</v>
      </c>
      <c r="G453" s="5" t="str">
        <f t="shared" si="67"/>
        <v/>
      </c>
      <c r="H453" s="7">
        <f t="shared" si="60"/>
        <v>0.25639774415453015</v>
      </c>
      <c r="I453" s="6">
        <f t="shared" si="61"/>
        <v>46.151593947815428</v>
      </c>
      <c r="J453" s="4"/>
      <c r="K453" s="5">
        <f t="shared" si="62"/>
        <v>440.28620626215917</v>
      </c>
      <c r="L453" s="5">
        <f t="shared" si="63"/>
        <v>38.985839999999996</v>
      </c>
      <c r="M453" s="5">
        <f t="shared" si="64"/>
        <v>401.30036626215917</v>
      </c>
      <c r="N453" s="4"/>
    </row>
    <row r="454" spans="1:14" ht="15.75" x14ac:dyDescent="0.25">
      <c r="A454" s="9" t="str">
        <f t="shared" si="65"/>
        <v>-</v>
      </c>
      <c r="B454" s="8">
        <v>185</v>
      </c>
      <c r="C454" s="5" t="str">
        <f t="shared" si="67"/>
        <v/>
      </c>
      <c r="D454" s="5" t="str">
        <f t="shared" si="67"/>
        <v/>
      </c>
      <c r="E454" s="5" t="str">
        <f t="shared" si="67"/>
        <v/>
      </c>
      <c r="F454" s="5">
        <f t="shared" si="67"/>
        <v>0.26272787147888021</v>
      </c>
      <c r="G454" s="5" t="str">
        <f t="shared" si="67"/>
        <v/>
      </c>
      <c r="H454" s="7">
        <f t="shared" si="60"/>
        <v>0.26272787147888021</v>
      </c>
      <c r="I454" s="6">
        <f t="shared" si="61"/>
        <v>48.604656223592841</v>
      </c>
      <c r="J454" s="4"/>
      <c r="K454" s="5">
        <f t="shared" si="62"/>
        <v>463.6884203730757</v>
      </c>
      <c r="L454" s="5">
        <f t="shared" si="63"/>
        <v>40.068779999999997</v>
      </c>
      <c r="M454" s="5">
        <f t="shared" si="64"/>
        <v>423.6196403730757</v>
      </c>
      <c r="N454" s="4"/>
    </row>
    <row r="455" spans="1:14" ht="15.75" x14ac:dyDescent="0.25">
      <c r="A455" s="9" t="str">
        <f t="shared" si="65"/>
        <v>-</v>
      </c>
      <c r="B455" s="8">
        <v>190</v>
      </c>
      <c r="C455" s="5" t="str">
        <f t="shared" si="67"/>
        <v/>
      </c>
      <c r="D455" s="5" t="str">
        <f t="shared" si="67"/>
        <v/>
      </c>
      <c r="E455" s="5" t="str">
        <f t="shared" si="67"/>
        <v/>
      </c>
      <c r="F455" s="5">
        <f t="shared" si="67"/>
        <v>0.25802015854615845</v>
      </c>
      <c r="G455" s="5" t="str">
        <f t="shared" si="67"/>
        <v/>
      </c>
      <c r="H455" s="7">
        <f t="shared" si="60"/>
        <v>0.25802015854615845</v>
      </c>
      <c r="I455" s="6">
        <f t="shared" si="61"/>
        <v>49.023830123770104</v>
      </c>
      <c r="J455" s="4"/>
      <c r="K455" s="5">
        <f t="shared" si="62"/>
        <v>467.68733938076679</v>
      </c>
      <c r="L455" s="5">
        <f t="shared" si="63"/>
        <v>41.151720000000005</v>
      </c>
      <c r="M455" s="5">
        <f t="shared" si="64"/>
        <v>426.53561938076678</v>
      </c>
      <c r="N455" s="4"/>
    </row>
    <row r="456" spans="1:14" ht="15.75" x14ac:dyDescent="0.25">
      <c r="A456" s="9" t="str">
        <f t="shared" si="65"/>
        <v>-</v>
      </c>
      <c r="B456" s="8">
        <v>195</v>
      </c>
      <c r="C456" s="5" t="str">
        <f t="shared" si="67"/>
        <v/>
      </c>
      <c r="D456" s="5" t="str">
        <f t="shared" si="67"/>
        <v/>
      </c>
      <c r="E456" s="5" t="str">
        <f t="shared" si="67"/>
        <v/>
      </c>
      <c r="F456" s="5">
        <f t="shared" si="67"/>
        <v>0.25351584752980899</v>
      </c>
      <c r="G456" s="5" t="str">
        <f t="shared" si="67"/>
        <v/>
      </c>
      <c r="H456" s="7">
        <f t="shared" si="60"/>
        <v>0.25351584752980899</v>
      </c>
      <c r="I456" s="6">
        <f t="shared" si="61"/>
        <v>49.435590268312751</v>
      </c>
      <c r="J456" s="4"/>
      <c r="K456" s="5">
        <f t="shared" si="62"/>
        <v>471.61553115970361</v>
      </c>
      <c r="L456" s="5">
        <f t="shared" si="63"/>
        <v>42.234659999999998</v>
      </c>
      <c r="M456" s="5">
        <f t="shared" si="64"/>
        <v>429.38087115970359</v>
      </c>
      <c r="N456" s="4"/>
    </row>
    <row r="457" spans="1:14" ht="15.75" x14ac:dyDescent="0.25">
      <c r="A457" s="9" t="str">
        <f t="shared" si="65"/>
        <v>-</v>
      </c>
      <c r="B457" s="8">
        <v>200</v>
      </c>
      <c r="C457" s="5" t="str">
        <f t="shared" si="67"/>
        <v/>
      </c>
      <c r="D457" s="5" t="str">
        <f t="shared" si="67"/>
        <v/>
      </c>
      <c r="E457" s="5" t="str">
        <f t="shared" si="67"/>
        <v/>
      </c>
      <c r="F457" s="5">
        <f t="shared" si="67"/>
        <v>0.24920126475827684</v>
      </c>
      <c r="G457" s="5" t="str">
        <f t="shared" si="67"/>
        <v/>
      </c>
      <c r="H457" s="7">
        <f t="shared" si="60"/>
        <v>0.24920126475827684</v>
      </c>
      <c r="I457" s="6">
        <f t="shared" si="61"/>
        <v>49.840252951655366</v>
      </c>
      <c r="J457" s="4"/>
      <c r="K457" s="5">
        <f t="shared" si="62"/>
        <v>475.47601315879217</v>
      </c>
      <c r="L457" s="5">
        <f t="shared" si="63"/>
        <v>43.317599999999999</v>
      </c>
      <c r="M457" s="5">
        <f t="shared" si="64"/>
        <v>432.1584131587922</v>
      </c>
      <c r="N457" s="4"/>
    </row>
    <row r="458" spans="1:14" ht="15.75" x14ac:dyDescent="0.25">
      <c r="A458" s="9" t="str">
        <f t="shared" si="65"/>
        <v>-</v>
      </c>
      <c r="B458" s="8">
        <v>205</v>
      </c>
      <c r="C458" s="5" t="str">
        <f t="shared" si="67"/>
        <v/>
      </c>
      <c r="D458" s="5" t="str">
        <f t="shared" si="67"/>
        <v/>
      </c>
      <c r="E458" s="5" t="str">
        <f t="shared" si="67"/>
        <v/>
      </c>
      <c r="F458" s="5">
        <f t="shared" si="67"/>
        <v>0.24506396812128881</v>
      </c>
      <c r="G458" s="5" t="str">
        <f t="shared" si="67"/>
        <v/>
      </c>
      <c r="H458" s="7">
        <f t="shared" si="60"/>
        <v>0.24506396812128881</v>
      </c>
      <c r="I458" s="6">
        <f t="shared" si="61"/>
        <v>50.238113464864206</v>
      </c>
      <c r="J458" s="4"/>
      <c r="K458" s="5">
        <f t="shared" si="62"/>
        <v>479.27160245480451</v>
      </c>
      <c r="L458" s="5">
        <f t="shared" si="63"/>
        <v>44.400539999999999</v>
      </c>
      <c r="M458" s="5">
        <f t="shared" si="64"/>
        <v>434.87106245480453</v>
      </c>
      <c r="N458" s="4"/>
    </row>
    <row r="459" spans="1:14" ht="15.75" x14ac:dyDescent="0.25">
      <c r="A459" s="9" t="str">
        <f t="shared" si="65"/>
        <v>-</v>
      </c>
      <c r="B459" s="8">
        <v>210</v>
      </c>
      <c r="C459" s="5" t="str">
        <f t="shared" si="67"/>
        <v/>
      </c>
      <c r="D459" s="5" t="str">
        <f t="shared" si="67"/>
        <v/>
      </c>
      <c r="E459" s="5" t="str">
        <f t="shared" si="67"/>
        <v/>
      </c>
      <c r="F459" s="5">
        <f t="shared" si="67"/>
        <v>0.24109260935682325</v>
      </c>
      <c r="G459" s="5" t="str">
        <f t="shared" si="67"/>
        <v/>
      </c>
      <c r="H459" s="7">
        <f t="shared" si="60"/>
        <v>0.24109260935682325</v>
      </c>
      <c r="I459" s="6">
        <f t="shared" si="61"/>
        <v>50.629447964932879</v>
      </c>
      <c r="J459" s="4"/>
      <c r="K459" s="5">
        <f t="shared" si="62"/>
        <v>483.00493358545964</v>
      </c>
      <c r="L459" s="5">
        <f t="shared" si="63"/>
        <v>45.483479999999993</v>
      </c>
      <c r="M459" s="5">
        <f t="shared" si="64"/>
        <v>437.52145358545965</v>
      </c>
      <c r="N459" s="4"/>
    </row>
    <row r="460" spans="1:14" ht="15.75" x14ac:dyDescent="0.25">
      <c r="A460" s="9" t="str">
        <f t="shared" si="65"/>
        <v>-</v>
      </c>
      <c r="B460" s="8">
        <v>215</v>
      </c>
      <c r="C460" s="5" t="str">
        <f t="shared" si="67"/>
        <v/>
      </c>
      <c r="D460" s="5" t="str">
        <f t="shared" si="67"/>
        <v/>
      </c>
      <c r="E460" s="5" t="str">
        <f t="shared" si="67"/>
        <v/>
      </c>
      <c r="F460" s="5">
        <f t="shared" si="67"/>
        <v>0.23727681459285649</v>
      </c>
      <c r="G460" s="5" t="str">
        <f t="shared" si="67"/>
        <v/>
      </c>
      <c r="H460" s="7">
        <f t="shared" si="60"/>
        <v>0.23727681459285649</v>
      </c>
      <c r="I460" s="6">
        <f t="shared" si="61"/>
        <v>51.014515137464144</v>
      </c>
      <c r="J460" s="4"/>
      <c r="K460" s="5">
        <f t="shared" si="62"/>
        <v>486.67847441140793</v>
      </c>
      <c r="L460" s="5">
        <f t="shared" si="63"/>
        <v>46.566420000000001</v>
      </c>
      <c r="M460" s="5">
        <f t="shared" si="64"/>
        <v>440.11205441140794</v>
      </c>
      <c r="N460" s="4"/>
    </row>
    <row r="461" spans="1:14" ht="15.75" x14ac:dyDescent="0.25">
      <c r="A461" s="9" t="str">
        <f t="shared" si="65"/>
        <v>-</v>
      </c>
      <c r="B461" s="8">
        <v>220</v>
      </c>
      <c r="C461" s="5" t="str">
        <f t="shared" si="67"/>
        <v/>
      </c>
      <c r="D461" s="5" t="str">
        <f t="shared" si="67"/>
        <v/>
      </c>
      <c r="E461" s="5" t="str">
        <f t="shared" si="67"/>
        <v/>
      </c>
      <c r="F461" s="5">
        <f t="shared" si="67"/>
        <v>0.23360708036281636</v>
      </c>
      <c r="G461" s="5" t="str">
        <f t="shared" si="67"/>
        <v/>
      </c>
      <c r="H461" s="7">
        <f t="shared" si="60"/>
        <v>0.23360708036281636</v>
      </c>
      <c r="I461" s="6">
        <f t="shared" si="61"/>
        <v>51.393557679819601</v>
      </c>
      <c r="J461" s="4"/>
      <c r="K461" s="5">
        <f t="shared" si="62"/>
        <v>490.29454026547899</v>
      </c>
      <c r="L461" s="5">
        <f t="shared" si="63"/>
        <v>47.649360000000001</v>
      </c>
      <c r="M461" s="5">
        <f t="shared" si="64"/>
        <v>442.64518026547898</v>
      </c>
      <c r="N461" s="4"/>
    </row>
    <row r="462" spans="1:14" ht="15.75" x14ac:dyDescent="0.25">
      <c r="A462" s="9" t="str">
        <f t="shared" si="65"/>
        <v>-</v>
      </c>
      <c r="B462" s="8">
        <v>225</v>
      </c>
      <c r="C462" s="5" t="str">
        <f t="shared" si="67"/>
        <v/>
      </c>
      <c r="D462" s="5" t="str">
        <f t="shared" si="67"/>
        <v/>
      </c>
      <c r="E462" s="5" t="str">
        <f t="shared" si="67"/>
        <v/>
      </c>
      <c r="F462" s="5">
        <f t="shared" si="67"/>
        <v>0.23007468278993878</v>
      </c>
      <c r="G462" s="5" t="str">
        <f t="shared" si="67"/>
        <v/>
      </c>
      <c r="H462" s="7">
        <f t="shared" si="60"/>
        <v>0.23007468278993878</v>
      </c>
      <c r="I462" s="6">
        <f t="shared" si="61"/>
        <v>51.766803627736223</v>
      </c>
      <c r="J462" s="4"/>
      <c r="K462" s="5">
        <f t="shared" si="62"/>
        <v>493.85530660860354</v>
      </c>
      <c r="L462" s="5">
        <f t="shared" si="63"/>
        <v>48.732299999999995</v>
      </c>
      <c r="M462" s="5">
        <f t="shared" si="64"/>
        <v>445.12300660860353</v>
      </c>
      <c r="N462" s="4"/>
    </row>
    <row r="463" spans="1:14" ht="15.75" x14ac:dyDescent="0.25">
      <c r="A463" s="9" t="str">
        <f t="shared" si="65"/>
        <v>-</v>
      </c>
      <c r="B463" s="8">
        <v>230</v>
      </c>
      <c r="C463" s="5" t="str">
        <f t="shared" si="67"/>
        <v/>
      </c>
      <c r="D463" s="5" t="str">
        <f t="shared" si="67"/>
        <v/>
      </c>
      <c r="E463" s="5" t="str">
        <f t="shared" si="67"/>
        <v/>
      </c>
      <c r="F463" s="5">
        <f t="shared" si="67"/>
        <v>0.2266715980218296</v>
      </c>
      <c r="G463" s="5" t="str">
        <f t="shared" si="67"/>
        <v/>
      </c>
      <c r="H463" s="7">
        <f t="shared" si="60"/>
        <v>0.2266715980218296</v>
      </c>
      <c r="I463" s="6">
        <f t="shared" si="61"/>
        <v>52.134467545020804</v>
      </c>
      <c r="J463" s="4"/>
      <c r="K463" s="5">
        <f t="shared" si="62"/>
        <v>497.36282037949849</v>
      </c>
      <c r="L463" s="5">
        <f t="shared" si="63"/>
        <v>49.815239999999996</v>
      </c>
      <c r="M463" s="5">
        <f t="shared" si="64"/>
        <v>447.54758037949847</v>
      </c>
      <c r="N463" s="4"/>
    </row>
    <row r="464" spans="1:14" ht="15.75" x14ac:dyDescent="0.25">
      <c r="A464" s="9" t="str">
        <f t="shared" si="65"/>
        <v>-</v>
      </c>
      <c r="B464" s="8">
        <v>235</v>
      </c>
      <c r="C464" s="5" t="str">
        <f t="shared" si="67"/>
        <v/>
      </c>
      <c r="D464" s="5" t="str">
        <f t="shared" si="67"/>
        <v/>
      </c>
      <c r="E464" s="5" t="str">
        <f t="shared" si="67"/>
        <v/>
      </c>
      <c r="F464" s="5">
        <f t="shared" si="67"/>
        <v>0.22339043231109046</v>
      </c>
      <c r="G464" s="5" t="str">
        <f t="shared" si="67"/>
        <v/>
      </c>
      <c r="H464" s="7">
        <f t="shared" si="60"/>
        <v>0.22339043231109046</v>
      </c>
      <c r="I464" s="6">
        <f t="shared" si="61"/>
        <v>52.496751593106261</v>
      </c>
      <c r="J464" s="4"/>
      <c r="K464" s="5">
        <f t="shared" si="62"/>
        <v>500.81901019823368</v>
      </c>
      <c r="L464" s="5">
        <f t="shared" si="63"/>
        <v>50.898180000000004</v>
      </c>
      <c r="M464" s="5">
        <f t="shared" si="64"/>
        <v>449.92083019823366</v>
      </c>
      <c r="N464" s="4"/>
    </row>
    <row r="465" spans="1:14" ht="15.75" x14ac:dyDescent="0.25">
      <c r="A465" s="9" t="str">
        <f t="shared" si="65"/>
        <v>-</v>
      </c>
      <c r="B465" s="8">
        <v>240</v>
      </c>
      <c r="C465" s="5" t="str">
        <f t="shared" ref="C465:G480" si="68">IF(AND($B465&gt;=C$412,$B465&lt;=C$413),(C$414/60)*$B465^(-C$415),"")</f>
        <v/>
      </c>
      <c r="D465" s="5" t="str">
        <f t="shared" si="68"/>
        <v/>
      </c>
      <c r="E465" s="5" t="str">
        <f t="shared" si="68"/>
        <v/>
      </c>
      <c r="F465" s="5">
        <f t="shared" si="68"/>
        <v>0.22022436039534835</v>
      </c>
      <c r="G465" s="5" t="str">
        <f t="shared" si="68"/>
        <v/>
      </c>
      <c r="H465" s="7">
        <f t="shared" si="60"/>
        <v>0.22022436039534835</v>
      </c>
      <c r="I465" s="6">
        <f t="shared" si="61"/>
        <v>52.853846494883605</v>
      </c>
      <c r="J465" s="4"/>
      <c r="K465" s="5">
        <f t="shared" si="62"/>
        <v>504.22569556118964</v>
      </c>
      <c r="L465" s="5">
        <f t="shared" si="63"/>
        <v>51.981119999999997</v>
      </c>
      <c r="M465" s="5">
        <f t="shared" si="64"/>
        <v>452.24457556118966</v>
      </c>
      <c r="N465" s="4"/>
    </row>
    <row r="466" spans="1:14" ht="15.75" x14ac:dyDescent="0.25">
      <c r="A466" s="9" t="str">
        <f t="shared" si="65"/>
        <v>-</v>
      </c>
      <c r="B466" s="8">
        <v>245</v>
      </c>
      <c r="C466" s="5" t="str">
        <f t="shared" si="68"/>
        <v/>
      </c>
      <c r="D466" s="5" t="str">
        <f t="shared" si="68"/>
        <v/>
      </c>
      <c r="E466" s="5" t="str">
        <f t="shared" si="68"/>
        <v/>
      </c>
      <c r="F466" s="5">
        <f t="shared" si="68"/>
        <v>0.21716707104176924</v>
      </c>
      <c r="G466" s="5" t="str">
        <f t="shared" si="68"/>
        <v/>
      </c>
      <c r="H466" s="7">
        <f t="shared" si="60"/>
        <v>0.21716707104176924</v>
      </c>
      <c r="I466" s="6">
        <f t="shared" si="61"/>
        <v>53.205932405233462</v>
      </c>
      <c r="J466" s="4"/>
      <c r="K466" s="5">
        <f t="shared" si="62"/>
        <v>507.58459514592721</v>
      </c>
      <c r="L466" s="5">
        <f t="shared" si="63"/>
        <v>53.064059999999998</v>
      </c>
      <c r="M466" s="5">
        <f t="shared" si="64"/>
        <v>454.52053514592723</v>
      </c>
      <c r="N466" s="4"/>
    </row>
    <row r="467" spans="1:14" ht="15.75" x14ac:dyDescent="0.25">
      <c r="A467" s="9" t="str">
        <f t="shared" si="65"/>
        <v>-</v>
      </c>
      <c r="B467" s="8">
        <v>250</v>
      </c>
      <c r="C467" s="5" t="str">
        <f t="shared" si="68"/>
        <v/>
      </c>
      <c r="D467" s="5" t="str">
        <f t="shared" si="68"/>
        <v/>
      </c>
      <c r="E467" s="5" t="str">
        <f t="shared" si="68"/>
        <v/>
      </c>
      <c r="F467" s="5">
        <f t="shared" si="68"/>
        <v>0.2142127187959883</v>
      </c>
      <c r="G467" s="5" t="str">
        <f t="shared" si="68"/>
        <v/>
      </c>
      <c r="H467" s="7">
        <f t="shared" si="60"/>
        <v>0.2142127187959883</v>
      </c>
      <c r="I467" s="6">
        <f t="shared" si="61"/>
        <v>53.553179698997077</v>
      </c>
      <c r="J467" s="4"/>
      <c r="K467" s="5">
        <f t="shared" si="62"/>
        <v>510.89733432843212</v>
      </c>
      <c r="L467" s="5">
        <f t="shared" si="63"/>
        <v>54.146999999999998</v>
      </c>
      <c r="M467" s="5">
        <f t="shared" si="64"/>
        <v>456.75033432843213</v>
      </c>
      <c r="N467" s="4"/>
    </row>
    <row r="468" spans="1:14" ht="15.75" x14ac:dyDescent="0.25">
      <c r="A468" s="9" t="str">
        <f t="shared" si="65"/>
        <v>-</v>
      </c>
      <c r="B468" s="8">
        <v>255</v>
      </c>
      <c r="C468" s="5" t="str">
        <f t="shared" si="68"/>
        <v/>
      </c>
      <c r="D468" s="5" t="str">
        <f t="shared" si="68"/>
        <v/>
      </c>
      <c r="E468" s="5" t="str">
        <f t="shared" si="68"/>
        <v/>
      </c>
      <c r="F468" s="5">
        <f t="shared" si="68"/>
        <v>0.21135588112039957</v>
      </c>
      <c r="G468" s="5" t="str">
        <f t="shared" si="68"/>
        <v/>
      </c>
      <c r="H468" s="7">
        <f t="shared" si="60"/>
        <v>0.21135588112039957</v>
      </c>
      <c r="I468" s="6">
        <f t="shared" si="61"/>
        <v>53.895749685701894</v>
      </c>
      <c r="J468" s="4"/>
      <c r="K468" s="5">
        <f t="shared" si="62"/>
        <v>514.16545200159601</v>
      </c>
      <c r="L468" s="5">
        <f t="shared" si="63"/>
        <v>55.229939999999992</v>
      </c>
      <c r="M468" s="5">
        <f t="shared" si="64"/>
        <v>458.93551200159601</v>
      </c>
      <c r="N468" s="4"/>
    </row>
    <row r="469" spans="1:14" ht="15.75" x14ac:dyDescent="0.25">
      <c r="A469" s="9" t="str">
        <f t="shared" si="65"/>
        <v>-</v>
      </c>
      <c r="B469" s="8">
        <v>260</v>
      </c>
      <c r="C469" s="5" t="str">
        <f t="shared" si="68"/>
        <v/>
      </c>
      <c r="D469" s="5" t="str">
        <f t="shared" si="68"/>
        <v/>
      </c>
      <c r="E469" s="5" t="str">
        <f t="shared" si="68"/>
        <v/>
      </c>
      <c r="F469" s="5">
        <f t="shared" si="68"/>
        <v>0.20859152022748359</v>
      </c>
      <c r="G469" s="5" t="str">
        <f t="shared" si="68"/>
        <v/>
      </c>
      <c r="H469" s="7">
        <f t="shared" si="60"/>
        <v>0.20859152022748359</v>
      </c>
      <c r="I469" s="6">
        <f t="shared" si="61"/>
        <v>54.233795259145737</v>
      </c>
      <c r="J469" s="4"/>
      <c r="K469" s="5">
        <f t="shared" si="62"/>
        <v>517.39040677225034</v>
      </c>
      <c r="L469" s="5">
        <f t="shared" si="63"/>
        <v>56.31288</v>
      </c>
      <c r="M469" s="5">
        <f t="shared" si="64"/>
        <v>461.07752677225034</v>
      </c>
      <c r="N469" s="4"/>
    </row>
    <row r="470" spans="1:14" ht="15.75" x14ac:dyDescent="0.25">
      <c r="A470" s="9" t="str">
        <f t="shared" si="65"/>
        <v>-</v>
      </c>
      <c r="B470" s="8">
        <v>265</v>
      </c>
      <c r="C470" s="5" t="str">
        <f t="shared" si="68"/>
        <v/>
      </c>
      <c r="D470" s="5" t="str">
        <f t="shared" si="68"/>
        <v/>
      </c>
      <c r="E470" s="5" t="str">
        <f t="shared" si="68"/>
        <v/>
      </c>
      <c r="F470" s="5">
        <f t="shared" si="68"/>
        <v>0.20591494901474661</v>
      </c>
      <c r="G470" s="5" t="str">
        <f t="shared" si="68"/>
        <v/>
      </c>
      <c r="H470" s="7">
        <f t="shared" si="60"/>
        <v>0.20591494901474661</v>
      </c>
      <c r="I470" s="6">
        <f t="shared" si="61"/>
        <v>54.567461488907853</v>
      </c>
      <c r="J470" s="4"/>
      <c r="K470" s="5">
        <f t="shared" si="62"/>
        <v>520.57358260418096</v>
      </c>
      <c r="L470" s="5">
        <f t="shared" si="63"/>
        <v>57.395820000000001</v>
      </c>
      <c r="M470" s="5">
        <f t="shared" si="64"/>
        <v>463.17776260418094</v>
      </c>
      <c r="N470" s="4"/>
    </row>
    <row r="471" spans="1:14" ht="15.75" x14ac:dyDescent="0.25">
      <c r="A471" s="9" t="str">
        <f t="shared" si="65"/>
        <v>-</v>
      </c>
      <c r="B471" s="8">
        <v>270</v>
      </c>
      <c r="C471" s="5" t="str">
        <f t="shared" si="68"/>
        <v/>
      </c>
      <c r="D471" s="5" t="str">
        <f t="shared" si="68"/>
        <v/>
      </c>
      <c r="E471" s="5" t="str">
        <f t="shared" si="68"/>
        <v/>
      </c>
      <c r="F471" s="5">
        <f t="shared" si="68"/>
        <v>0.20332180059248298</v>
      </c>
      <c r="G471" s="5" t="str">
        <f t="shared" si="68"/>
        <v/>
      </c>
      <c r="H471" s="7">
        <f t="shared" si="60"/>
        <v>0.20332180059248298</v>
      </c>
      <c r="I471" s="6">
        <f t="shared" si="61"/>
        <v>54.896886159970407</v>
      </c>
      <c r="J471" s="4"/>
      <c r="K471" s="5">
        <f t="shared" si="62"/>
        <v>523.71629396611763</v>
      </c>
      <c r="L471" s="5">
        <f t="shared" si="63"/>
        <v>58.478759999999994</v>
      </c>
      <c r="M471" s="5">
        <f t="shared" si="64"/>
        <v>465.23753396611767</v>
      </c>
      <c r="N471" s="4"/>
    </row>
    <row r="472" spans="1:14" ht="15.75" x14ac:dyDescent="0.25">
      <c r="A472" s="9" t="str">
        <f t="shared" si="65"/>
        <v>-</v>
      </c>
      <c r="B472" s="8">
        <v>275</v>
      </c>
      <c r="C472" s="5" t="str">
        <f t="shared" si="68"/>
        <v/>
      </c>
      <c r="D472" s="5" t="str">
        <f t="shared" si="68"/>
        <v/>
      </c>
      <c r="E472" s="5" t="str">
        <f t="shared" si="68"/>
        <v/>
      </c>
      <c r="F472" s="5">
        <f t="shared" si="68"/>
        <v>0.20080800096681597</v>
      </c>
      <c r="G472" s="5" t="str">
        <f t="shared" si="68"/>
        <v/>
      </c>
      <c r="H472" s="7">
        <f t="shared" si="60"/>
        <v>0.20080800096681597</v>
      </c>
      <c r="I472" s="6">
        <f t="shared" si="61"/>
        <v>55.222200265874392</v>
      </c>
      <c r="J472" s="4"/>
      <c r="K472" s="5">
        <f t="shared" si="62"/>
        <v>526.8197905364417</v>
      </c>
      <c r="L472" s="5">
        <f t="shared" si="63"/>
        <v>59.561699999999995</v>
      </c>
      <c r="M472" s="5">
        <f t="shared" si="64"/>
        <v>467.25809053644173</v>
      </c>
      <c r="N472" s="4"/>
    </row>
    <row r="473" spans="1:14" ht="15.75" x14ac:dyDescent="0.25">
      <c r="A473" s="9" t="str">
        <f t="shared" si="65"/>
        <v>-</v>
      </c>
      <c r="B473" s="8">
        <v>280</v>
      </c>
      <c r="C473" s="5" t="str">
        <f t="shared" si="68"/>
        <v/>
      </c>
      <c r="D473" s="5" t="str">
        <f t="shared" si="68"/>
        <v/>
      </c>
      <c r="E473" s="5" t="str">
        <f t="shared" si="68"/>
        <v/>
      </c>
      <c r="F473" s="5">
        <f t="shared" si="68"/>
        <v>0.19836974450063677</v>
      </c>
      <c r="G473" s="5" t="str">
        <f t="shared" si="68"/>
        <v/>
      </c>
      <c r="H473" s="7">
        <f t="shared" si="60"/>
        <v>0.19836974450063677</v>
      </c>
      <c r="I473" s="6">
        <f t="shared" si="61"/>
        <v>55.543528460178294</v>
      </c>
      <c r="J473" s="4"/>
      <c r="K473" s="5">
        <f t="shared" si="62"/>
        <v>529.88526151010092</v>
      </c>
      <c r="L473" s="5">
        <f t="shared" si="63"/>
        <v>60.644640000000003</v>
      </c>
      <c r="M473" s="5">
        <f t="shared" si="64"/>
        <v>469.24062151010094</v>
      </c>
      <c r="N473" s="4"/>
    </row>
    <row r="474" spans="1:14" ht="15.75" x14ac:dyDescent="0.25">
      <c r="A474" s="9" t="str">
        <f t="shared" si="65"/>
        <v>-</v>
      </c>
      <c r="B474" s="8">
        <v>285</v>
      </c>
      <c r="C474" s="5" t="str">
        <f t="shared" si="68"/>
        <v/>
      </c>
      <c r="D474" s="5" t="str">
        <f t="shared" si="68"/>
        <v/>
      </c>
      <c r="E474" s="5" t="str">
        <f t="shared" si="68"/>
        <v/>
      </c>
      <c r="F474" s="5">
        <f t="shared" si="68"/>
        <v>0.19600347182604513</v>
      </c>
      <c r="G474" s="5" t="str">
        <f t="shared" si="68"/>
        <v/>
      </c>
      <c r="H474" s="7">
        <f t="shared" si="60"/>
        <v>0.19600347182604513</v>
      </c>
      <c r="I474" s="6">
        <f t="shared" si="61"/>
        <v>55.860989470422865</v>
      </c>
      <c r="J474" s="4"/>
      <c r="K474" s="5">
        <f t="shared" si="62"/>
        <v>532.91383954783407</v>
      </c>
      <c r="L474" s="5">
        <f t="shared" si="63"/>
        <v>61.727580000000003</v>
      </c>
      <c r="M474" s="5">
        <f t="shared" si="64"/>
        <v>471.18625954783408</v>
      </c>
      <c r="N474" s="4"/>
    </row>
    <row r="475" spans="1:14" ht="15.75" x14ac:dyDescent="0.25">
      <c r="A475" s="9" t="str">
        <f t="shared" si="65"/>
        <v>-</v>
      </c>
      <c r="B475" s="8">
        <v>290</v>
      </c>
      <c r="C475" s="5" t="str">
        <f t="shared" si="68"/>
        <v/>
      </c>
      <c r="D475" s="5" t="str">
        <f t="shared" si="68"/>
        <v/>
      </c>
      <c r="E475" s="5" t="str">
        <f t="shared" si="68"/>
        <v/>
      </c>
      <c r="F475" s="5">
        <f t="shared" si="68"/>
        <v>0.1937058499252293</v>
      </c>
      <c r="G475" s="5" t="str">
        <f t="shared" si="68"/>
        <v/>
      </c>
      <c r="H475" s="7">
        <f t="shared" si="60"/>
        <v>0.1937058499252293</v>
      </c>
      <c r="I475" s="6">
        <f t="shared" si="61"/>
        <v>56.174696478316498</v>
      </c>
      <c r="J475" s="4"/>
      <c r="K475" s="5">
        <f t="shared" si="62"/>
        <v>535.90660440313945</v>
      </c>
      <c r="L475" s="5">
        <f t="shared" si="63"/>
        <v>62.810519999999997</v>
      </c>
      <c r="M475" s="5">
        <f t="shared" si="64"/>
        <v>473.09608440313946</v>
      </c>
      <c r="N475" s="4"/>
    </row>
    <row r="476" spans="1:14" ht="15.75" x14ac:dyDescent="0.25">
      <c r="A476" s="9" t="str">
        <f t="shared" si="65"/>
        <v>-</v>
      </c>
      <c r="B476" s="8">
        <v>295</v>
      </c>
      <c r="C476" s="5" t="str">
        <f t="shared" si="68"/>
        <v/>
      </c>
      <c r="D476" s="5" t="str">
        <f t="shared" si="68"/>
        <v/>
      </c>
      <c r="E476" s="5" t="str">
        <f t="shared" si="68"/>
        <v/>
      </c>
      <c r="F476" s="5">
        <f t="shared" si="68"/>
        <v>0.19147375413365472</v>
      </c>
      <c r="G476" s="5" t="str">
        <f t="shared" si="68"/>
        <v/>
      </c>
      <c r="H476" s="7">
        <f t="shared" si="60"/>
        <v>0.19147375413365472</v>
      </c>
      <c r="I476" s="6">
        <f t="shared" si="61"/>
        <v>56.484757469428146</v>
      </c>
      <c r="J476" s="4"/>
      <c r="K476" s="5">
        <f t="shared" si="62"/>
        <v>538.8645862583445</v>
      </c>
      <c r="L476" s="5">
        <f t="shared" si="63"/>
        <v>63.893459999999997</v>
      </c>
      <c r="M476" s="5">
        <f t="shared" si="64"/>
        <v>474.9711262583445</v>
      </c>
      <c r="N476" s="4"/>
    </row>
    <row r="477" spans="1:14" ht="15.75" x14ac:dyDescent="0.25">
      <c r="A477" s="9" t="str">
        <f t="shared" si="65"/>
        <v>-</v>
      </c>
      <c r="B477" s="8">
        <v>300</v>
      </c>
      <c r="C477" s="5" t="str">
        <f t="shared" si="68"/>
        <v/>
      </c>
      <c r="D477" s="5" t="str">
        <f t="shared" si="68"/>
        <v/>
      </c>
      <c r="E477" s="5" t="str">
        <f t="shared" si="68"/>
        <v/>
      </c>
      <c r="F477" s="5">
        <f t="shared" si="68"/>
        <v>0.18930425185102645</v>
      </c>
      <c r="G477" s="5" t="str">
        <f t="shared" si="68"/>
        <v/>
      </c>
      <c r="H477" s="7">
        <f t="shared" si="60"/>
        <v>0.18930425185102645</v>
      </c>
      <c r="I477" s="6">
        <f t="shared" si="61"/>
        <v>56.791275555307934</v>
      </c>
      <c r="J477" s="4"/>
      <c r="K477" s="5">
        <f t="shared" si="62"/>
        <v>541.78876879763766</v>
      </c>
      <c r="L477" s="5">
        <f t="shared" si="63"/>
        <v>64.976399999999998</v>
      </c>
      <c r="M477" s="5">
        <f t="shared" si="64"/>
        <v>476.81236879763765</v>
      </c>
      <c r="N477" s="4"/>
    </row>
    <row r="478" spans="1:14" ht="15.75" x14ac:dyDescent="0.25">
      <c r="A478" s="9" t="str">
        <f t="shared" si="65"/>
        <v>-</v>
      </c>
      <c r="B478" s="8">
        <v>305</v>
      </c>
      <c r="C478" s="5" t="str">
        <f t="shared" si="68"/>
        <v/>
      </c>
      <c r="D478" s="5" t="str">
        <f t="shared" si="68"/>
        <v/>
      </c>
      <c r="E478" s="5" t="str">
        <f t="shared" si="68"/>
        <v/>
      </c>
      <c r="F478" s="5">
        <f t="shared" si="68"/>
        <v>0.18719458777255382</v>
      </c>
      <c r="G478" s="5" t="str">
        <f t="shared" si="68"/>
        <v/>
      </c>
      <c r="H478" s="7">
        <f t="shared" si="60"/>
        <v>0.18719458777255382</v>
      </c>
      <c r="I478" s="6">
        <f t="shared" si="61"/>
        <v>57.094349270628918</v>
      </c>
      <c r="J478" s="4"/>
      <c r="K478" s="5">
        <f t="shared" si="62"/>
        <v>544.68009204179987</v>
      </c>
      <c r="L478" s="5">
        <f t="shared" si="63"/>
        <v>66.059339999999992</v>
      </c>
      <c r="M478" s="5">
        <f t="shared" si="64"/>
        <v>478.62075204179985</v>
      </c>
      <c r="N478" s="4"/>
    </row>
    <row r="479" spans="1:14" ht="15.75" x14ac:dyDescent="0.25">
      <c r="A479" s="9" t="str">
        <f t="shared" si="65"/>
        <v>-</v>
      </c>
      <c r="B479" s="8">
        <v>310</v>
      </c>
      <c r="C479" s="5" t="str">
        <f t="shared" si="68"/>
        <v/>
      </c>
      <c r="D479" s="5" t="str">
        <f t="shared" si="68"/>
        <v/>
      </c>
      <c r="E479" s="5" t="str">
        <f t="shared" si="68"/>
        <v/>
      </c>
      <c r="F479" s="5">
        <f t="shared" si="68"/>
        <v>0.18514217047633622</v>
      </c>
      <c r="G479" s="5" t="str">
        <f t="shared" si="68"/>
        <v/>
      </c>
      <c r="H479" s="7">
        <f t="shared" si="60"/>
        <v>0.18514217047633622</v>
      </c>
      <c r="I479" s="6">
        <f t="shared" si="61"/>
        <v>57.394072847664226</v>
      </c>
      <c r="J479" s="4"/>
      <c r="K479" s="5">
        <f t="shared" si="62"/>
        <v>547.53945496671668</v>
      </c>
      <c r="L479" s="5">
        <f t="shared" si="63"/>
        <v>67.14228</v>
      </c>
      <c r="M479" s="5">
        <f t="shared" si="64"/>
        <v>480.39717496671665</v>
      </c>
      <c r="N479" s="4"/>
    </row>
    <row r="480" spans="1:14" ht="15.75" x14ac:dyDescent="0.25">
      <c r="A480" s="9" t="str">
        <f t="shared" si="65"/>
        <v>-</v>
      </c>
      <c r="B480" s="8">
        <v>315</v>
      </c>
      <c r="C480" s="5" t="str">
        <f t="shared" si="68"/>
        <v/>
      </c>
      <c r="D480" s="5" t="str">
        <f t="shared" si="68"/>
        <v/>
      </c>
      <c r="E480" s="5" t="str">
        <f t="shared" si="68"/>
        <v/>
      </c>
      <c r="F480" s="5">
        <f t="shared" si="68"/>
        <v>0.18314456022273992</v>
      </c>
      <c r="G480" s="5" t="str">
        <f t="shared" si="68"/>
        <v/>
      </c>
      <c r="H480" s="7">
        <f t="shared" si="60"/>
        <v>0.18314456022273992</v>
      </c>
      <c r="I480" s="6">
        <f t="shared" si="61"/>
        <v>57.690536470163075</v>
      </c>
      <c r="J480" s="4"/>
      <c r="K480" s="5">
        <f t="shared" si="62"/>
        <v>550.36771792535581</v>
      </c>
      <c r="L480" s="5">
        <f t="shared" si="63"/>
        <v>68.225220000000007</v>
      </c>
      <c r="M480" s="5">
        <f t="shared" si="64"/>
        <v>482.14249792535577</v>
      </c>
      <c r="N480" s="4"/>
    </row>
    <row r="481" spans="1:14" ht="15.75" x14ac:dyDescent="0.25">
      <c r="A481" s="9" t="str">
        <f t="shared" si="65"/>
        <v>-</v>
      </c>
      <c r="B481" s="8">
        <v>320</v>
      </c>
      <c r="C481" s="5" t="str">
        <f t="shared" ref="C481:G496" si="69">IF(AND($B481&gt;=C$412,$B481&lt;=C$413),(C$414/60)*$B481^(-C$415),"")</f>
        <v/>
      </c>
      <c r="D481" s="5" t="str">
        <f t="shared" si="69"/>
        <v/>
      </c>
      <c r="E481" s="5" t="str">
        <f t="shared" si="69"/>
        <v/>
      </c>
      <c r="F481" s="5">
        <f t="shared" si="69"/>
        <v>0.18119945783898012</v>
      </c>
      <c r="G481" s="5" t="str">
        <f t="shared" si="69"/>
        <v/>
      </c>
      <c r="H481" s="7">
        <f t="shared" ref="H481:H544" si="70">AVERAGE(C481:G481)</f>
        <v>0.18119945783898012</v>
      </c>
      <c r="I481" s="6">
        <f t="shared" ref="I481:I544" si="71">H481*B481</f>
        <v>57.983826508473641</v>
      </c>
      <c r="J481" s="4"/>
      <c r="K481" s="5">
        <f t="shared" ref="K481:K544" si="72">$C$404*I481/1000</f>
        <v>553.16570489083847</v>
      </c>
      <c r="L481" s="5">
        <f t="shared" ref="L481:L544" si="73">B481*60*$C$405/1000</f>
        <v>69.308160000000001</v>
      </c>
      <c r="M481" s="5">
        <f t="shared" ref="M481:M544" si="74">MAX(0,K481-L481)</f>
        <v>483.85754489083848</v>
      </c>
      <c r="N481" s="4"/>
    </row>
    <row r="482" spans="1:14" ht="15.75" x14ac:dyDescent="0.25">
      <c r="A482" s="9" t="str">
        <f t="shared" ref="A482:A545" si="75">IF(M482=$C$406,"MAX","-")</f>
        <v>-</v>
      </c>
      <c r="B482" s="8">
        <v>325</v>
      </c>
      <c r="C482" s="5" t="str">
        <f t="shared" si="69"/>
        <v/>
      </c>
      <c r="D482" s="5" t="str">
        <f t="shared" si="69"/>
        <v/>
      </c>
      <c r="E482" s="5" t="str">
        <f t="shared" si="69"/>
        <v/>
      </c>
      <c r="F482" s="5">
        <f t="shared" si="69"/>
        <v>0.17930469457713127</v>
      </c>
      <c r="G482" s="5" t="str">
        <f t="shared" si="69"/>
        <v/>
      </c>
      <c r="H482" s="7">
        <f t="shared" si="70"/>
        <v>0.17930469457713127</v>
      </c>
      <c r="I482" s="6">
        <f t="shared" si="71"/>
        <v>58.274025737567662</v>
      </c>
      <c r="J482" s="4"/>
      <c r="K482" s="5">
        <f t="shared" si="72"/>
        <v>555.93420553639555</v>
      </c>
      <c r="L482" s="5">
        <f t="shared" si="73"/>
        <v>70.391099999999994</v>
      </c>
      <c r="M482" s="5">
        <f t="shared" si="74"/>
        <v>485.54310553639556</v>
      </c>
      <c r="N482" s="4"/>
    </row>
    <row r="483" spans="1:14" ht="15.75" x14ac:dyDescent="0.25">
      <c r="A483" s="9" t="str">
        <f t="shared" si="75"/>
        <v>-</v>
      </c>
      <c r="B483" s="8">
        <v>330</v>
      </c>
      <c r="C483" s="5" t="str">
        <f t="shared" si="69"/>
        <v/>
      </c>
      <c r="D483" s="5" t="str">
        <f t="shared" si="69"/>
        <v/>
      </c>
      <c r="E483" s="5" t="str">
        <f t="shared" si="69"/>
        <v/>
      </c>
      <c r="F483" s="5">
        <f t="shared" si="69"/>
        <v>0.17745822284682752</v>
      </c>
      <c r="G483" s="5" t="str">
        <f t="shared" si="69"/>
        <v/>
      </c>
      <c r="H483" s="7">
        <f t="shared" si="70"/>
        <v>0.17745822284682752</v>
      </c>
      <c r="I483" s="6">
        <f t="shared" si="71"/>
        <v>58.561213539453085</v>
      </c>
      <c r="J483" s="4"/>
      <c r="K483" s="5">
        <f t="shared" si="72"/>
        <v>558.67397716638243</v>
      </c>
      <c r="L483" s="5">
        <f t="shared" si="73"/>
        <v>71.474039999999988</v>
      </c>
      <c r="M483" s="5">
        <f t="shared" si="74"/>
        <v>487.19993716638243</v>
      </c>
      <c r="N483" s="4"/>
    </row>
    <row r="484" spans="1:14" ht="15.75" x14ac:dyDescent="0.25">
      <c r="A484" s="9" t="str">
        <f t="shared" si="75"/>
        <v>-</v>
      </c>
      <c r="B484" s="8">
        <v>335</v>
      </c>
      <c r="C484" s="5" t="str">
        <f t="shared" si="69"/>
        <v/>
      </c>
      <c r="D484" s="5" t="str">
        <f t="shared" si="69"/>
        <v/>
      </c>
      <c r="E484" s="5" t="str">
        <f t="shared" si="69"/>
        <v/>
      </c>
      <c r="F484" s="5">
        <f t="shared" si="69"/>
        <v>0.17565810773525725</v>
      </c>
      <c r="G484" s="5" t="str">
        <f t="shared" si="69"/>
        <v/>
      </c>
      <c r="H484" s="7">
        <f t="shared" si="70"/>
        <v>0.17565810773525725</v>
      </c>
      <c r="I484" s="6">
        <f t="shared" si="71"/>
        <v>58.845466091311181</v>
      </c>
      <c r="J484" s="4"/>
      <c r="K484" s="5">
        <f t="shared" si="72"/>
        <v>561.38574651110866</v>
      </c>
      <c r="L484" s="5">
        <f t="shared" si="73"/>
        <v>72.556979999999996</v>
      </c>
      <c r="M484" s="5">
        <f t="shared" si="74"/>
        <v>488.82876651110865</v>
      </c>
      <c r="N484" s="4"/>
    </row>
    <row r="485" spans="1:14" ht="15.75" x14ac:dyDescent="0.25">
      <c r="A485" s="9" t="str">
        <f t="shared" si="75"/>
        <v>-</v>
      </c>
      <c r="B485" s="8">
        <v>340</v>
      </c>
      <c r="C485" s="5" t="str">
        <f t="shared" si="69"/>
        <v/>
      </c>
      <c r="D485" s="5" t="str">
        <f t="shared" si="69"/>
        <v/>
      </c>
      <c r="E485" s="5" t="str">
        <f t="shared" si="69"/>
        <v/>
      </c>
      <c r="F485" s="5">
        <f t="shared" si="69"/>
        <v>0.17390251923694647</v>
      </c>
      <c r="G485" s="5" t="str">
        <f t="shared" si="69"/>
        <v/>
      </c>
      <c r="H485" s="7">
        <f t="shared" si="70"/>
        <v>0.17390251923694647</v>
      </c>
      <c r="I485" s="6">
        <f t="shared" si="71"/>
        <v>59.126856540561796</v>
      </c>
      <c r="J485" s="4"/>
      <c r="K485" s="5">
        <f t="shared" si="72"/>
        <v>564.07021139695951</v>
      </c>
      <c r="L485" s="5">
        <f t="shared" si="73"/>
        <v>73.639920000000004</v>
      </c>
      <c r="M485" s="5">
        <f t="shared" si="74"/>
        <v>490.43029139695949</v>
      </c>
      <c r="N485" s="4"/>
    </row>
    <row r="486" spans="1:14" ht="15.75" x14ac:dyDescent="0.25">
      <c r="A486" s="9" t="str">
        <f t="shared" si="75"/>
        <v>-</v>
      </c>
      <c r="B486" s="8">
        <v>345</v>
      </c>
      <c r="C486" s="5" t="str">
        <f t="shared" si="69"/>
        <v/>
      </c>
      <c r="D486" s="5" t="str">
        <f t="shared" si="69"/>
        <v/>
      </c>
      <c r="E486" s="5" t="str">
        <f t="shared" si="69"/>
        <v/>
      </c>
      <c r="F486" s="5">
        <f t="shared" si="69"/>
        <v>0.17218972512447439</v>
      </c>
      <c r="G486" s="5" t="str">
        <f t="shared" si="69"/>
        <v/>
      </c>
      <c r="H486" s="7">
        <f t="shared" si="70"/>
        <v>0.17218972512447439</v>
      </c>
      <c r="I486" s="6">
        <f t="shared" si="71"/>
        <v>59.405455167943664</v>
      </c>
      <c r="J486" s="4"/>
      <c r="K486" s="5">
        <f t="shared" si="72"/>
        <v>566.72804230218253</v>
      </c>
      <c r="L486" s="5">
        <f t="shared" si="73"/>
        <v>74.722859999999997</v>
      </c>
      <c r="M486" s="5">
        <f t="shared" si="74"/>
        <v>492.00518230218256</v>
      </c>
      <c r="N486" s="4"/>
    </row>
    <row r="487" spans="1:14" ht="15.75" x14ac:dyDescent="0.25">
      <c r="A487" s="9" t="str">
        <f t="shared" si="75"/>
        <v>-</v>
      </c>
      <c r="B487" s="8">
        <v>350</v>
      </c>
      <c r="C487" s="5" t="str">
        <f t="shared" si="69"/>
        <v/>
      </c>
      <c r="D487" s="5" t="str">
        <f t="shared" si="69"/>
        <v/>
      </c>
      <c r="E487" s="5" t="str">
        <f t="shared" si="69"/>
        <v/>
      </c>
      <c r="F487" s="5">
        <f t="shared" si="69"/>
        <v>0.17051808439882968</v>
      </c>
      <c r="G487" s="5" t="str">
        <f t="shared" si="69"/>
        <v/>
      </c>
      <c r="H487" s="7">
        <f t="shared" si="70"/>
        <v>0.17051808439882968</v>
      </c>
      <c r="I487" s="6">
        <f t="shared" si="71"/>
        <v>59.681329539590386</v>
      </c>
      <c r="J487" s="4"/>
      <c r="K487" s="5">
        <f t="shared" si="72"/>
        <v>569.35988380769231</v>
      </c>
      <c r="L487" s="5">
        <f t="shared" si="73"/>
        <v>75.805800000000005</v>
      </c>
      <c r="M487" s="5">
        <f t="shared" si="74"/>
        <v>493.55408380769234</v>
      </c>
      <c r="N487" s="4"/>
    </row>
    <row r="488" spans="1:14" ht="15.75" x14ac:dyDescent="0.25">
      <c r="A488" s="9" t="str">
        <f t="shared" si="75"/>
        <v>-</v>
      </c>
      <c r="B488" s="8">
        <v>355</v>
      </c>
      <c r="C488" s="5" t="str">
        <f t="shared" si="69"/>
        <v/>
      </c>
      <c r="D488" s="5" t="str">
        <f t="shared" si="69"/>
        <v/>
      </c>
      <c r="E488" s="5" t="str">
        <f t="shared" si="69"/>
        <v/>
      </c>
      <c r="F488" s="5">
        <f t="shared" si="69"/>
        <v>0.16888604126476445</v>
      </c>
      <c r="G488" s="5" t="str">
        <f t="shared" si="69"/>
        <v/>
      </c>
      <c r="H488" s="7">
        <f t="shared" si="70"/>
        <v>0.16888604126476445</v>
      </c>
      <c r="I488" s="6">
        <f t="shared" si="71"/>
        <v>59.95454464899138</v>
      </c>
      <c r="J488" s="4"/>
      <c r="K488" s="5">
        <f t="shared" si="72"/>
        <v>571.96635595137775</v>
      </c>
      <c r="L488" s="5">
        <f t="shared" si="73"/>
        <v>76.888739999999984</v>
      </c>
      <c r="M488" s="5">
        <f t="shared" si="74"/>
        <v>495.07761595137777</v>
      </c>
      <c r="N488" s="4"/>
    </row>
    <row r="489" spans="1:14" ht="15.75" x14ac:dyDescent="0.25">
      <c r="A489" s="9" t="str">
        <f t="shared" si="75"/>
        <v>-</v>
      </c>
      <c r="B489" s="8">
        <v>360</v>
      </c>
      <c r="C489" s="5" t="str">
        <f t="shared" si="69"/>
        <v/>
      </c>
      <c r="D489" s="5" t="str">
        <f t="shared" si="69"/>
        <v/>
      </c>
      <c r="E489" s="5" t="str">
        <f t="shared" si="69"/>
        <v/>
      </c>
      <c r="F489" s="5">
        <f t="shared" si="69"/>
        <v>0.16729211958234089</v>
      </c>
      <c r="G489" s="5">
        <f t="shared" si="69"/>
        <v>0.18912806528146756</v>
      </c>
      <c r="H489" s="7">
        <f t="shared" si="70"/>
        <v>0.17821009243190422</v>
      </c>
      <c r="I489" s="6">
        <f t="shared" si="71"/>
        <v>64.155633275485513</v>
      </c>
      <c r="J489" s="4"/>
      <c r="K489" s="5">
        <f t="shared" si="72"/>
        <v>612.04474144813184</v>
      </c>
      <c r="L489" s="5">
        <f t="shared" si="73"/>
        <v>77.971679999999992</v>
      </c>
      <c r="M489" s="5">
        <f t="shared" si="74"/>
        <v>534.07306144813185</v>
      </c>
      <c r="N489" s="4"/>
    </row>
    <row r="490" spans="1:14" ht="15.75" x14ac:dyDescent="0.25">
      <c r="A490" s="9" t="str">
        <f t="shared" si="75"/>
        <v>MAX</v>
      </c>
      <c r="B490" s="8">
        <v>365</v>
      </c>
      <c r="C490" s="5" t="str">
        <f t="shared" si="69"/>
        <v/>
      </c>
      <c r="D490" s="5" t="str">
        <f t="shared" si="69"/>
        <v/>
      </c>
      <c r="E490" s="5" t="str">
        <f t="shared" si="69"/>
        <v/>
      </c>
      <c r="F490" s="5" t="str">
        <f t="shared" si="69"/>
        <v/>
      </c>
      <c r="G490" s="5">
        <f t="shared" si="69"/>
        <v>0.18676125250429462</v>
      </c>
      <c r="H490" s="7">
        <f t="shared" si="70"/>
        <v>0.18676125250429462</v>
      </c>
      <c r="I490" s="6">
        <f t="shared" si="71"/>
        <v>68.167857164067541</v>
      </c>
      <c r="J490" s="4"/>
      <c r="K490" s="5">
        <f t="shared" si="72"/>
        <v>650.32135734520432</v>
      </c>
      <c r="L490" s="5">
        <f t="shared" si="73"/>
        <v>79.05462</v>
      </c>
      <c r="M490" s="5">
        <f t="shared" si="74"/>
        <v>571.26673734520432</v>
      </c>
      <c r="N490" s="4"/>
    </row>
    <row r="491" spans="1:14" ht="15.75" x14ac:dyDescent="0.25">
      <c r="A491" s="9" t="str">
        <f t="shared" si="75"/>
        <v>-</v>
      </c>
      <c r="B491" s="8">
        <v>370</v>
      </c>
      <c r="C491" s="5" t="str">
        <f t="shared" si="69"/>
        <v/>
      </c>
      <c r="D491" s="5" t="str">
        <f t="shared" si="69"/>
        <v/>
      </c>
      <c r="E491" s="5" t="str">
        <f t="shared" si="69"/>
        <v/>
      </c>
      <c r="F491" s="5" t="str">
        <f t="shared" si="69"/>
        <v/>
      </c>
      <c r="G491" s="5">
        <f t="shared" si="69"/>
        <v>0.18445566126350499</v>
      </c>
      <c r="H491" s="7">
        <f t="shared" si="70"/>
        <v>0.18445566126350499</v>
      </c>
      <c r="I491" s="6">
        <f t="shared" si="71"/>
        <v>68.248594667496846</v>
      </c>
      <c r="J491" s="4"/>
      <c r="K491" s="5">
        <f t="shared" si="72"/>
        <v>651.09159312791996</v>
      </c>
      <c r="L491" s="5">
        <f t="shared" si="73"/>
        <v>80.137559999999993</v>
      </c>
      <c r="M491" s="5">
        <f t="shared" si="74"/>
        <v>570.95403312791996</v>
      </c>
      <c r="N491" s="4"/>
    </row>
    <row r="492" spans="1:14" ht="15.75" x14ac:dyDescent="0.25">
      <c r="A492" s="9" t="str">
        <f t="shared" si="75"/>
        <v>-</v>
      </c>
      <c r="B492" s="8">
        <v>375</v>
      </c>
      <c r="C492" s="5" t="str">
        <f t="shared" si="69"/>
        <v/>
      </c>
      <c r="D492" s="5" t="str">
        <f t="shared" si="69"/>
        <v/>
      </c>
      <c r="E492" s="5" t="str">
        <f t="shared" si="69"/>
        <v/>
      </c>
      <c r="F492" s="5" t="str">
        <f t="shared" si="69"/>
        <v/>
      </c>
      <c r="G492" s="5">
        <f t="shared" si="69"/>
        <v>0.18220891232242195</v>
      </c>
      <c r="H492" s="7">
        <f t="shared" si="70"/>
        <v>0.18220891232242195</v>
      </c>
      <c r="I492" s="6">
        <f t="shared" si="71"/>
        <v>68.328342120908232</v>
      </c>
      <c r="J492" s="4"/>
      <c r="K492" s="5">
        <f t="shared" si="72"/>
        <v>651.85238383346461</v>
      </c>
      <c r="L492" s="5">
        <f t="shared" si="73"/>
        <v>81.220500000000001</v>
      </c>
      <c r="M492" s="5">
        <f t="shared" si="74"/>
        <v>570.6318838334646</v>
      </c>
      <c r="N492" s="4"/>
    </row>
    <row r="493" spans="1:14" ht="15.75" x14ac:dyDescent="0.25">
      <c r="A493" s="9" t="str">
        <f t="shared" si="75"/>
        <v>-</v>
      </c>
      <c r="B493" s="8">
        <v>380</v>
      </c>
      <c r="C493" s="5" t="str">
        <f t="shared" si="69"/>
        <v/>
      </c>
      <c r="D493" s="5" t="str">
        <f t="shared" si="69"/>
        <v/>
      </c>
      <c r="E493" s="5" t="str">
        <f t="shared" si="69"/>
        <v/>
      </c>
      <c r="F493" s="5" t="str">
        <f t="shared" si="69"/>
        <v/>
      </c>
      <c r="G493" s="5">
        <f t="shared" si="69"/>
        <v>0.18001874901468393</v>
      </c>
      <c r="H493" s="7">
        <f t="shared" si="70"/>
        <v>0.18001874901468393</v>
      </c>
      <c r="I493" s="6">
        <f t="shared" si="71"/>
        <v>68.407124625579897</v>
      </c>
      <c r="J493" s="4"/>
      <c r="K493" s="5">
        <f t="shared" si="72"/>
        <v>652.60396892803226</v>
      </c>
      <c r="L493" s="5">
        <f t="shared" si="73"/>
        <v>82.303440000000009</v>
      </c>
      <c r="M493" s="5">
        <f t="shared" si="74"/>
        <v>570.30052892803224</v>
      </c>
      <c r="N493" s="4"/>
    </row>
    <row r="494" spans="1:14" ht="15.75" x14ac:dyDescent="0.25">
      <c r="A494" s="9" t="str">
        <f t="shared" si="75"/>
        <v>-</v>
      </c>
      <c r="B494" s="8">
        <v>385</v>
      </c>
      <c r="C494" s="5" t="str">
        <f t="shared" si="69"/>
        <v/>
      </c>
      <c r="D494" s="5" t="str">
        <f t="shared" si="69"/>
        <v/>
      </c>
      <c r="E494" s="5" t="str">
        <f t="shared" si="69"/>
        <v/>
      </c>
      <c r="F494" s="5" t="str">
        <f t="shared" si="69"/>
        <v/>
      </c>
      <c r="G494" s="5">
        <f t="shared" si="69"/>
        <v>0.17788302941914266</v>
      </c>
      <c r="H494" s="7">
        <f t="shared" si="70"/>
        <v>0.17788302941914266</v>
      </c>
      <c r="I494" s="6">
        <f t="shared" si="71"/>
        <v>68.484966326369928</v>
      </c>
      <c r="J494" s="4"/>
      <c r="K494" s="5">
        <f t="shared" si="72"/>
        <v>653.34657875356913</v>
      </c>
      <c r="L494" s="5">
        <f t="shared" si="73"/>
        <v>83.386380000000003</v>
      </c>
      <c r="M494" s="5">
        <f t="shared" si="74"/>
        <v>569.9601987535691</v>
      </c>
      <c r="N494" s="4"/>
    </row>
    <row r="495" spans="1:14" ht="15.75" x14ac:dyDescent="0.25">
      <c r="A495" s="9" t="str">
        <f t="shared" si="75"/>
        <v>-</v>
      </c>
      <c r="B495" s="8">
        <v>390</v>
      </c>
      <c r="C495" s="5" t="str">
        <f t="shared" si="69"/>
        <v/>
      </c>
      <c r="D495" s="5" t="str">
        <f t="shared" si="69"/>
        <v/>
      </c>
      <c r="E495" s="5" t="str">
        <f t="shared" si="69"/>
        <v/>
      </c>
      <c r="F495" s="5" t="str">
        <f t="shared" si="69"/>
        <v/>
      </c>
      <c r="G495" s="5">
        <f t="shared" si="69"/>
        <v>0.17579971912829934</v>
      </c>
      <c r="H495" s="7">
        <f t="shared" si="70"/>
        <v>0.17579971912829934</v>
      </c>
      <c r="I495" s="6">
        <f t="shared" si="71"/>
        <v>68.561890460036736</v>
      </c>
      <c r="J495" s="4"/>
      <c r="K495" s="5">
        <f t="shared" si="72"/>
        <v>654.08043498875054</v>
      </c>
      <c r="L495" s="5">
        <f t="shared" si="73"/>
        <v>84.469319999999996</v>
      </c>
      <c r="M495" s="5">
        <f t="shared" si="74"/>
        <v>569.6111149887505</v>
      </c>
      <c r="N495" s="4"/>
    </row>
    <row r="496" spans="1:14" ht="15.75" x14ac:dyDescent="0.25">
      <c r="A496" s="9" t="str">
        <f t="shared" si="75"/>
        <v>-</v>
      </c>
      <c r="B496" s="8">
        <v>395</v>
      </c>
      <c r="C496" s="5" t="str">
        <f t="shared" si="69"/>
        <v/>
      </c>
      <c r="D496" s="5" t="str">
        <f t="shared" si="69"/>
        <v/>
      </c>
      <c r="E496" s="5" t="str">
        <f t="shared" si="69"/>
        <v/>
      </c>
      <c r="F496" s="5" t="str">
        <f t="shared" si="69"/>
        <v/>
      </c>
      <c r="G496" s="5">
        <f t="shared" si="69"/>
        <v>0.17376688455831379</v>
      </c>
      <c r="H496" s="7">
        <f t="shared" si="70"/>
        <v>0.17376688455831379</v>
      </c>
      <c r="I496" s="6">
        <f t="shared" si="71"/>
        <v>68.637919400533946</v>
      </c>
      <c r="J496" s="4"/>
      <c r="K496" s="5">
        <f t="shared" si="72"/>
        <v>654.80575108109383</v>
      </c>
      <c r="L496" s="5">
        <f t="shared" si="73"/>
        <v>85.55225999999999</v>
      </c>
      <c r="M496" s="5">
        <f t="shared" si="74"/>
        <v>569.2534910810939</v>
      </c>
      <c r="N496" s="4"/>
    </row>
    <row r="497" spans="1:14" ht="15.75" x14ac:dyDescent="0.25">
      <c r="A497" s="9" t="str">
        <f t="shared" si="75"/>
        <v>-</v>
      </c>
      <c r="B497" s="8">
        <v>400</v>
      </c>
      <c r="C497" s="5" t="str">
        <f t="shared" ref="C497:G512" si="76">IF(AND($B497&gt;=C$412,$B497&lt;=C$413),(C$414/60)*$B497^(-C$415),"")</f>
        <v/>
      </c>
      <c r="D497" s="5" t="str">
        <f t="shared" si="76"/>
        <v/>
      </c>
      <c r="E497" s="5" t="str">
        <f t="shared" si="76"/>
        <v/>
      </c>
      <c r="F497" s="5" t="str">
        <f t="shared" si="76"/>
        <v/>
      </c>
      <c r="G497" s="5">
        <f t="shared" si="76"/>
        <v>0.17178268675376021</v>
      </c>
      <c r="H497" s="7">
        <f t="shared" si="70"/>
        <v>0.17178268675376021</v>
      </c>
      <c r="I497" s="6">
        <f t="shared" si="71"/>
        <v>68.713074701504084</v>
      </c>
      <c r="J497" s="4"/>
      <c r="K497" s="5">
        <f t="shared" si="72"/>
        <v>655.52273265234896</v>
      </c>
      <c r="L497" s="5">
        <f t="shared" si="73"/>
        <v>86.635199999999998</v>
      </c>
      <c r="M497" s="5">
        <f t="shared" si="74"/>
        <v>568.88753265234891</v>
      </c>
      <c r="N497" s="4"/>
    </row>
    <row r="498" spans="1:14" ht="15.75" x14ac:dyDescent="0.25">
      <c r="A498" s="9" t="str">
        <f t="shared" si="75"/>
        <v>-</v>
      </c>
      <c r="B498" s="8">
        <v>405</v>
      </c>
      <c r="C498" s="5" t="str">
        <f t="shared" si="76"/>
        <v/>
      </c>
      <c r="D498" s="5" t="str">
        <f t="shared" si="76"/>
        <v/>
      </c>
      <c r="E498" s="5" t="str">
        <f t="shared" si="76"/>
        <v/>
      </c>
      <c r="F498" s="5" t="str">
        <f t="shared" si="76"/>
        <v/>
      </c>
      <c r="G498" s="5">
        <f t="shared" si="76"/>
        <v>0.16984537564488145</v>
      </c>
      <c r="H498" s="7">
        <f t="shared" si="70"/>
        <v>0.16984537564488145</v>
      </c>
      <c r="I498" s="6">
        <f t="shared" si="71"/>
        <v>68.787377136176985</v>
      </c>
      <c r="J498" s="4"/>
      <c r="K498" s="5">
        <f t="shared" si="72"/>
        <v>656.23157787912839</v>
      </c>
      <c r="L498" s="5">
        <f t="shared" si="73"/>
        <v>87.718140000000005</v>
      </c>
      <c r="M498" s="5">
        <f t="shared" si="74"/>
        <v>568.51343787912833</v>
      </c>
      <c r="N498" s="4"/>
    </row>
    <row r="499" spans="1:14" ht="15.75" x14ac:dyDescent="0.25">
      <c r="A499" s="9" t="str">
        <f t="shared" si="75"/>
        <v>-</v>
      </c>
      <c r="B499" s="8">
        <v>410</v>
      </c>
      <c r="C499" s="5" t="str">
        <f t="shared" si="76"/>
        <v/>
      </c>
      <c r="D499" s="5" t="str">
        <f t="shared" si="76"/>
        <v/>
      </c>
      <c r="E499" s="5" t="str">
        <f t="shared" si="76"/>
        <v/>
      </c>
      <c r="F499" s="5" t="str">
        <f t="shared" si="76"/>
        <v/>
      </c>
      <c r="G499" s="5">
        <f t="shared" si="76"/>
        <v>0.16795328471917531</v>
      </c>
      <c r="H499" s="7">
        <f t="shared" si="70"/>
        <v>0.16795328471917531</v>
      </c>
      <c r="I499" s="6">
        <f t="shared" si="71"/>
        <v>68.86084673486188</v>
      </c>
      <c r="J499" s="4"/>
      <c r="K499" s="5">
        <f t="shared" si="72"/>
        <v>656.93247785058236</v>
      </c>
      <c r="L499" s="5">
        <f t="shared" si="73"/>
        <v>88.801079999999999</v>
      </c>
      <c r="M499" s="5">
        <f t="shared" si="74"/>
        <v>568.1313978505824</v>
      </c>
      <c r="N499" s="4"/>
    </row>
    <row r="500" spans="1:14" ht="15.75" x14ac:dyDescent="0.25">
      <c r="A500" s="9" t="str">
        <f t="shared" si="75"/>
        <v>-</v>
      </c>
      <c r="B500" s="8">
        <v>415</v>
      </c>
      <c r="C500" s="5" t="str">
        <f t="shared" si="76"/>
        <v/>
      </c>
      <c r="D500" s="5" t="str">
        <f t="shared" si="76"/>
        <v/>
      </c>
      <c r="E500" s="5" t="str">
        <f t="shared" si="76"/>
        <v/>
      </c>
      <c r="F500" s="5" t="str">
        <f t="shared" si="76"/>
        <v/>
      </c>
      <c r="G500" s="5">
        <f t="shared" si="76"/>
        <v>0.16610482607278462</v>
      </c>
      <c r="H500" s="7">
        <f t="shared" si="70"/>
        <v>0.16610482607278462</v>
      </c>
      <c r="I500" s="6">
        <f t="shared" si="71"/>
        <v>68.933502820205618</v>
      </c>
      <c r="J500" s="4"/>
      <c r="K500" s="5">
        <f t="shared" si="72"/>
        <v>657.62561690476161</v>
      </c>
      <c r="L500" s="5">
        <f t="shared" si="73"/>
        <v>89.884020000000007</v>
      </c>
      <c r="M500" s="5">
        <f t="shared" si="74"/>
        <v>567.74159690476165</v>
      </c>
      <c r="N500" s="4"/>
    </row>
    <row r="501" spans="1:14" ht="15.75" x14ac:dyDescent="0.25">
      <c r="A501" s="9" t="str">
        <f t="shared" si="75"/>
        <v>-</v>
      </c>
      <c r="B501" s="8">
        <v>420</v>
      </c>
      <c r="C501" s="5" t="str">
        <f t="shared" si="76"/>
        <v/>
      </c>
      <c r="D501" s="5" t="str">
        <f t="shared" si="76"/>
        <v/>
      </c>
      <c r="E501" s="5" t="str">
        <f t="shared" si="76"/>
        <v/>
      </c>
      <c r="F501" s="5" t="str">
        <f t="shared" si="76"/>
        <v/>
      </c>
      <c r="G501" s="5">
        <f t="shared" si="76"/>
        <v>0.16429848581041445</v>
      </c>
      <c r="H501" s="7">
        <f t="shared" si="70"/>
        <v>0.16429848581041445</v>
      </c>
      <c r="I501" s="6">
        <f t="shared" si="71"/>
        <v>69.005364040374076</v>
      </c>
      <c r="J501" s="4"/>
      <c r="K501" s="5">
        <f t="shared" si="72"/>
        <v>658.31117294516866</v>
      </c>
      <c r="L501" s="5">
        <f t="shared" si="73"/>
        <v>90.966959999999986</v>
      </c>
      <c r="M501" s="5">
        <f t="shared" si="74"/>
        <v>567.34421294516869</v>
      </c>
      <c r="N501" s="4"/>
    </row>
    <row r="502" spans="1:14" ht="15.75" x14ac:dyDescent="0.25">
      <c r="A502" s="9" t="str">
        <f t="shared" si="75"/>
        <v>-</v>
      </c>
      <c r="B502" s="8">
        <v>425</v>
      </c>
      <c r="C502" s="5" t="str">
        <f t="shared" si="76"/>
        <v/>
      </c>
      <c r="D502" s="5" t="str">
        <f t="shared" si="76"/>
        <v/>
      </c>
      <c r="E502" s="5" t="str">
        <f t="shared" si="76"/>
        <v/>
      </c>
      <c r="F502" s="5" t="str">
        <f t="shared" si="76"/>
        <v/>
      </c>
      <c r="G502" s="5">
        <f t="shared" si="76"/>
        <v>0.16253281976542253</v>
      </c>
      <c r="H502" s="7">
        <f t="shared" si="70"/>
        <v>0.16253281976542253</v>
      </c>
      <c r="I502" s="6">
        <f t="shared" si="71"/>
        <v>69.076448400304571</v>
      </c>
      <c r="J502" s="4"/>
      <c r="K502" s="5">
        <f t="shared" si="72"/>
        <v>658.98931773890558</v>
      </c>
      <c r="L502" s="5">
        <f t="shared" si="73"/>
        <v>92.049899999999994</v>
      </c>
      <c r="M502" s="5">
        <f t="shared" si="74"/>
        <v>566.9394177389056</v>
      </c>
      <c r="N502" s="4"/>
    </row>
    <row r="503" spans="1:14" ht="15.75" x14ac:dyDescent="0.25">
      <c r="A503" s="9" t="str">
        <f t="shared" si="75"/>
        <v>-</v>
      </c>
      <c r="B503" s="8">
        <v>430</v>
      </c>
      <c r="C503" s="5" t="str">
        <f t="shared" si="76"/>
        <v/>
      </c>
      <c r="D503" s="5" t="str">
        <f t="shared" si="76"/>
        <v/>
      </c>
      <c r="E503" s="5" t="str">
        <f t="shared" si="76"/>
        <v/>
      </c>
      <c r="F503" s="5" t="str">
        <f t="shared" si="76"/>
        <v/>
      </c>
      <c r="G503" s="5">
        <f t="shared" si="76"/>
        <v>0.16080644951432668</v>
      </c>
      <c r="H503" s="7">
        <f t="shared" si="70"/>
        <v>0.16080644951432668</v>
      </c>
      <c r="I503" s="6">
        <f t="shared" si="71"/>
        <v>69.146773291160471</v>
      </c>
      <c r="J503" s="4"/>
      <c r="K503" s="5">
        <f t="shared" si="72"/>
        <v>659.66021719767093</v>
      </c>
      <c r="L503" s="5">
        <f t="shared" si="73"/>
        <v>93.132840000000002</v>
      </c>
      <c r="M503" s="5">
        <f t="shared" si="74"/>
        <v>566.52737719767094</v>
      </c>
      <c r="N503" s="4"/>
    </row>
    <row r="504" spans="1:14" ht="15.75" x14ac:dyDescent="0.25">
      <c r="A504" s="9" t="str">
        <f t="shared" si="75"/>
        <v>-</v>
      </c>
      <c r="B504" s="8">
        <v>435</v>
      </c>
      <c r="C504" s="5" t="str">
        <f t="shared" si="76"/>
        <v/>
      </c>
      <c r="D504" s="5" t="str">
        <f t="shared" si="76"/>
        <v/>
      </c>
      <c r="E504" s="5" t="str">
        <f t="shared" si="76"/>
        <v/>
      </c>
      <c r="F504" s="5" t="str">
        <f t="shared" si="76"/>
        <v/>
      </c>
      <c r="G504" s="5">
        <f t="shared" si="76"/>
        <v>0.15911805866232637</v>
      </c>
      <c r="H504" s="7">
        <f t="shared" si="70"/>
        <v>0.15911805866232637</v>
      </c>
      <c r="I504" s="6">
        <f t="shared" si="71"/>
        <v>69.216355518111968</v>
      </c>
      <c r="J504" s="4"/>
      <c r="K504" s="5">
        <f t="shared" si="72"/>
        <v>660.32403164278821</v>
      </c>
      <c r="L504" s="5">
        <f t="shared" si="73"/>
        <v>94.215779999999995</v>
      </c>
      <c r="M504" s="5">
        <f t="shared" si="74"/>
        <v>566.10825164278822</v>
      </c>
      <c r="N504" s="4"/>
    </row>
    <row r="505" spans="1:14" ht="15.75" x14ac:dyDescent="0.25">
      <c r="A505" s="9" t="str">
        <f t="shared" si="75"/>
        <v>-</v>
      </c>
      <c r="B505" s="8">
        <v>440</v>
      </c>
      <c r="C505" s="5" t="str">
        <f t="shared" si="76"/>
        <v/>
      </c>
      <c r="D505" s="5" t="str">
        <f t="shared" si="76"/>
        <v/>
      </c>
      <c r="E505" s="5" t="str">
        <f t="shared" si="76"/>
        <v/>
      </c>
      <c r="F505" s="5" t="str">
        <f t="shared" si="76"/>
        <v/>
      </c>
      <c r="G505" s="5">
        <f t="shared" si="76"/>
        <v>0.15746638937853813</v>
      </c>
      <c r="H505" s="7">
        <f t="shared" si="70"/>
        <v>0.15746638937853813</v>
      </c>
      <c r="I505" s="6">
        <f t="shared" si="71"/>
        <v>69.285211326556777</v>
      </c>
      <c r="J505" s="4"/>
      <c r="K505" s="5">
        <f t="shared" si="72"/>
        <v>660.9809160553516</v>
      </c>
      <c r="L505" s="5">
        <f t="shared" si="73"/>
        <v>95.298720000000003</v>
      </c>
      <c r="M505" s="5">
        <f t="shared" si="74"/>
        <v>565.6821960553516</v>
      </c>
      <c r="N505" s="4"/>
    </row>
    <row r="506" spans="1:14" ht="15.75" x14ac:dyDescent="0.25">
      <c r="A506" s="9" t="str">
        <f t="shared" si="75"/>
        <v>-</v>
      </c>
      <c r="B506" s="8">
        <v>445</v>
      </c>
      <c r="C506" s="5" t="str">
        <f t="shared" si="76"/>
        <v/>
      </c>
      <c r="D506" s="5" t="str">
        <f t="shared" si="76"/>
        <v/>
      </c>
      <c r="E506" s="5" t="str">
        <f t="shared" si="76"/>
        <v/>
      </c>
      <c r="F506" s="5" t="str">
        <f t="shared" si="76"/>
        <v/>
      </c>
      <c r="G506" s="5">
        <f t="shared" si="76"/>
        <v>0.15585023916153551</v>
      </c>
      <c r="H506" s="7">
        <f t="shared" si="70"/>
        <v>0.15585023916153551</v>
      </c>
      <c r="I506" s="6">
        <f t="shared" si="71"/>
        <v>69.353356426883295</v>
      </c>
      <c r="J506" s="4"/>
      <c r="K506" s="5">
        <f t="shared" si="72"/>
        <v>661.6310203124666</v>
      </c>
      <c r="L506" s="5">
        <f t="shared" si="73"/>
        <v>96.381659999999997</v>
      </c>
      <c r="M506" s="5">
        <f t="shared" si="74"/>
        <v>565.24936031246659</v>
      </c>
      <c r="N506" s="4"/>
    </row>
    <row r="507" spans="1:14" ht="15.75" x14ac:dyDescent="0.25">
      <c r="A507" s="9" t="str">
        <f t="shared" si="75"/>
        <v>-</v>
      </c>
      <c r="B507" s="8">
        <v>450</v>
      </c>
      <c r="C507" s="5" t="str">
        <f t="shared" si="76"/>
        <v/>
      </c>
      <c r="D507" s="5" t="str">
        <f t="shared" si="76"/>
        <v/>
      </c>
      <c r="E507" s="5" t="str">
        <f t="shared" si="76"/>
        <v/>
      </c>
      <c r="F507" s="5" t="str">
        <f t="shared" si="76"/>
        <v/>
      </c>
      <c r="G507" s="5">
        <f t="shared" si="76"/>
        <v>0.15426845781749957</v>
      </c>
      <c r="H507" s="7">
        <f t="shared" si="70"/>
        <v>0.15426845781749957</v>
      </c>
      <c r="I507" s="6">
        <f t="shared" si="71"/>
        <v>69.42080601787481</v>
      </c>
      <c r="J507" s="4"/>
      <c r="K507" s="5">
        <f t="shared" si="72"/>
        <v>662.27448941052569</v>
      </c>
      <c r="L507" s="5">
        <f t="shared" si="73"/>
        <v>97.46459999999999</v>
      </c>
      <c r="M507" s="5">
        <f t="shared" si="74"/>
        <v>564.80988941052567</v>
      </c>
      <c r="N507" s="4"/>
    </row>
    <row r="508" spans="1:14" ht="15.75" x14ac:dyDescent="0.25">
      <c r="A508" s="9" t="str">
        <f t="shared" si="75"/>
        <v>-</v>
      </c>
      <c r="B508" s="8">
        <v>455</v>
      </c>
      <c r="C508" s="5" t="str">
        <f t="shared" si="76"/>
        <v/>
      </c>
      <c r="D508" s="5" t="str">
        <f t="shared" si="76"/>
        <v/>
      </c>
      <c r="E508" s="5" t="str">
        <f t="shared" si="76"/>
        <v/>
      </c>
      <c r="F508" s="5" t="str">
        <f t="shared" si="76"/>
        <v/>
      </c>
      <c r="G508" s="5">
        <f t="shared" si="76"/>
        <v>0.15271994463481678</v>
      </c>
      <c r="H508" s="7">
        <f t="shared" si="70"/>
        <v>0.15271994463481678</v>
      </c>
      <c r="I508" s="6">
        <f t="shared" si="71"/>
        <v>69.487574808841629</v>
      </c>
      <c r="J508" s="4"/>
      <c r="K508" s="5">
        <f t="shared" si="72"/>
        <v>662.91146367634917</v>
      </c>
      <c r="L508" s="5">
        <f t="shared" si="73"/>
        <v>98.547539999999998</v>
      </c>
      <c r="M508" s="5">
        <f t="shared" si="74"/>
        <v>564.36392367634915</v>
      </c>
      <c r="N508" s="4"/>
    </row>
    <row r="509" spans="1:14" ht="15.75" x14ac:dyDescent="0.25">
      <c r="A509" s="9" t="str">
        <f t="shared" si="75"/>
        <v>-</v>
      </c>
      <c r="B509" s="8">
        <v>460</v>
      </c>
      <c r="C509" s="5" t="str">
        <f t="shared" si="76"/>
        <v/>
      </c>
      <c r="D509" s="5" t="str">
        <f t="shared" si="76"/>
        <v/>
      </c>
      <c r="E509" s="5" t="str">
        <f t="shared" si="76"/>
        <v/>
      </c>
      <c r="F509" s="5" t="str">
        <f t="shared" si="76"/>
        <v/>
      </c>
      <c r="G509" s="5">
        <f t="shared" si="76"/>
        <v>0.15120364574035769</v>
      </c>
      <c r="H509" s="7">
        <f t="shared" si="70"/>
        <v>0.15120364574035769</v>
      </c>
      <c r="I509" s="6">
        <f t="shared" si="71"/>
        <v>69.553677040564537</v>
      </c>
      <c r="J509" s="4"/>
      <c r="K509" s="5">
        <f t="shared" si="72"/>
        <v>663.54207896698574</v>
      </c>
      <c r="L509" s="5">
        <f t="shared" si="73"/>
        <v>99.630479999999991</v>
      </c>
      <c r="M509" s="5">
        <f t="shared" si="74"/>
        <v>563.91159896698571</v>
      </c>
      <c r="N509" s="4"/>
    </row>
    <row r="510" spans="1:14" ht="15.75" x14ac:dyDescent="0.25">
      <c r="A510" s="9" t="str">
        <f t="shared" si="75"/>
        <v>-</v>
      </c>
      <c r="B510" s="8">
        <v>465</v>
      </c>
      <c r="C510" s="5" t="str">
        <f t="shared" si="76"/>
        <v/>
      </c>
      <c r="D510" s="5" t="str">
        <f t="shared" si="76"/>
        <v/>
      </c>
      <c r="E510" s="5" t="str">
        <f t="shared" si="76"/>
        <v/>
      </c>
      <c r="F510" s="5" t="str">
        <f t="shared" si="76"/>
        <v/>
      </c>
      <c r="G510" s="5">
        <f t="shared" si="76"/>
        <v>0.14971855162392572</v>
      </c>
      <c r="H510" s="7">
        <f t="shared" si="70"/>
        <v>0.14971855162392572</v>
      </c>
      <c r="I510" s="6">
        <f t="shared" si="71"/>
        <v>69.619126505125465</v>
      </c>
      <c r="J510" s="4"/>
      <c r="K510" s="5">
        <f t="shared" si="72"/>
        <v>664.16646685889691</v>
      </c>
      <c r="L510" s="5">
        <f t="shared" si="73"/>
        <v>100.71342</v>
      </c>
      <c r="M510" s="5">
        <f t="shared" si="74"/>
        <v>563.45304685889687</v>
      </c>
      <c r="N510" s="4"/>
    </row>
    <row r="511" spans="1:14" ht="15.75" x14ac:dyDescent="0.25">
      <c r="A511" s="9" t="str">
        <f t="shared" si="75"/>
        <v>-</v>
      </c>
      <c r="B511" s="8">
        <v>470</v>
      </c>
      <c r="C511" s="5" t="str">
        <f t="shared" si="76"/>
        <v/>
      </c>
      <c r="D511" s="5" t="str">
        <f t="shared" si="76"/>
        <v/>
      </c>
      <c r="E511" s="5" t="str">
        <f t="shared" si="76"/>
        <v/>
      </c>
      <c r="F511" s="5" t="str">
        <f t="shared" si="76"/>
        <v/>
      </c>
      <c r="G511" s="5">
        <f t="shared" si="76"/>
        <v>0.14826369481849977</v>
      </c>
      <c r="H511" s="7">
        <f t="shared" si="70"/>
        <v>0.14826369481849977</v>
      </c>
      <c r="I511" s="6">
        <f t="shared" si="71"/>
        <v>69.683936564694889</v>
      </c>
      <c r="J511" s="4"/>
      <c r="K511" s="5">
        <f t="shared" si="72"/>
        <v>664.7847548271892</v>
      </c>
      <c r="L511" s="5">
        <f t="shared" si="73"/>
        <v>101.79636000000001</v>
      </c>
      <c r="M511" s="5">
        <f t="shared" si="74"/>
        <v>562.98839482718915</v>
      </c>
      <c r="N511" s="4"/>
    </row>
    <row r="512" spans="1:14" ht="15.75" x14ac:dyDescent="0.25">
      <c r="A512" s="9" t="str">
        <f t="shared" si="75"/>
        <v>-</v>
      </c>
      <c r="B512" s="8">
        <v>475</v>
      </c>
      <c r="C512" s="5" t="str">
        <f t="shared" si="76"/>
        <v/>
      </c>
      <c r="D512" s="5" t="str">
        <f t="shared" si="76"/>
        <v/>
      </c>
      <c r="E512" s="5" t="str">
        <f t="shared" si="76"/>
        <v/>
      </c>
      <c r="F512" s="5" t="str">
        <f t="shared" si="76"/>
        <v/>
      </c>
      <c r="G512" s="5">
        <f t="shared" si="76"/>
        <v>0.14683814772493264</v>
      </c>
      <c r="H512" s="7">
        <f t="shared" si="70"/>
        <v>0.14683814772493264</v>
      </c>
      <c r="I512" s="6">
        <f t="shared" si="71"/>
        <v>69.748120169343011</v>
      </c>
      <c r="J512" s="4"/>
      <c r="K512" s="5">
        <f t="shared" si="72"/>
        <v>665.39706641553232</v>
      </c>
      <c r="L512" s="5">
        <f t="shared" si="73"/>
        <v>102.8793</v>
      </c>
      <c r="M512" s="5">
        <f t="shared" si="74"/>
        <v>562.51776641553238</v>
      </c>
      <c r="N512" s="4"/>
    </row>
    <row r="513" spans="1:14" ht="15.75" x14ac:dyDescent="0.25">
      <c r="A513" s="9" t="str">
        <f t="shared" si="75"/>
        <v>-</v>
      </c>
      <c r="B513" s="8">
        <v>480</v>
      </c>
      <c r="C513" s="5" t="str">
        <f t="shared" ref="C513:G528" si="77">IF(AND($B513&gt;=C$412,$B513&lt;=C$413),(C$414/60)*$B513^(-C$415),"")</f>
        <v/>
      </c>
      <c r="D513" s="5" t="str">
        <f t="shared" si="77"/>
        <v/>
      </c>
      <c r="E513" s="5" t="str">
        <f t="shared" si="77"/>
        <v/>
      </c>
      <c r="F513" s="5" t="str">
        <f t="shared" si="77"/>
        <v/>
      </c>
      <c r="G513" s="5">
        <f t="shared" si="77"/>
        <v>0.14544102057069427</v>
      </c>
      <c r="H513" s="7">
        <f t="shared" si="70"/>
        <v>0.14544102057069427</v>
      </c>
      <c r="I513" s="6">
        <f t="shared" si="71"/>
        <v>69.811689873933247</v>
      </c>
      <c r="J513" s="4"/>
      <c r="K513" s="5">
        <f t="shared" si="72"/>
        <v>666.0035213973232</v>
      </c>
      <c r="L513" s="5">
        <f t="shared" si="73"/>
        <v>103.96223999999999</v>
      </c>
      <c r="M513" s="5">
        <f t="shared" si="74"/>
        <v>562.04128139732325</v>
      </c>
      <c r="N513" s="4"/>
    </row>
    <row r="514" spans="1:14" ht="15.75" x14ac:dyDescent="0.25">
      <c r="A514" s="9" t="str">
        <f t="shared" si="75"/>
        <v>-</v>
      </c>
      <c r="B514" s="8">
        <v>485</v>
      </c>
      <c r="C514" s="5" t="str">
        <f t="shared" si="77"/>
        <v/>
      </c>
      <c r="D514" s="5" t="str">
        <f t="shared" si="77"/>
        <v/>
      </c>
      <c r="E514" s="5" t="str">
        <f t="shared" si="77"/>
        <v/>
      </c>
      <c r="F514" s="5" t="str">
        <f t="shared" si="77"/>
        <v/>
      </c>
      <c r="G514" s="5">
        <f t="shared" si="77"/>
        <v>0.14407145949310476</v>
      </c>
      <c r="H514" s="7">
        <f t="shared" si="70"/>
        <v>0.14407145949310476</v>
      </c>
      <c r="I514" s="6">
        <f t="shared" si="71"/>
        <v>69.874657854155814</v>
      </c>
      <c r="J514" s="4"/>
      <c r="K514" s="5">
        <f t="shared" si="72"/>
        <v>666.6042359286464</v>
      </c>
      <c r="L514" s="5">
        <f t="shared" si="73"/>
        <v>105.04517999999999</v>
      </c>
      <c r="M514" s="5">
        <f t="shared" si="74"/>
        <v>561.55905592864644</v>
      </c>
      <c r="N514" s="4"/>
    </row>
    <row r="515" spans="1:14" ht="15.75" x14ac:dyDescent="0.25">
      <c r="A515" s="9" t="str">
        <f t="shared" si="75"/>
        <v>-</v>
      </c>
      <c r="B515" s="8">
        <v>490</v>
      </c>
      <c r="C515" s="5" t="str">
        <f t="shared" si="77"/>
        <v/>
      </c>
      <c r="D515" s="5" t="str">
        <f t="shared" si="77"/>
        <v/>
      </c>
      <c r="E515" s="5" t="str">
        <f t="shared" si="77"/>
        <v/>
      </c>
      <c r="F515" s="5" t="str">
        <f t="shared" si="77"/>
        <v/>
      </c>
      <c r="G515" s="5">
        <f t="shared" si="77"/>
        <v>0.14272864473827035</v>
      </c>
      <c r="H515" s="7">
        <f t="shared" si="70"/>
        <v>0.14272864473827035</v>
      </c>
      <c r="I515" s="6">
        <f t="shared" si="71"/>
        <v>69.937035921752468</v>
      </c>
      <c r="J515" s="4"/>
      <c r="K515" s="5">
        <f t="shared" si="72"/>
        <v>667.19932269351864</v>
      </c>
      <c r="L515" s="5">
        <f t="shared" si="73"/>
        <v>106.12812</v>
      </c>
      <c r="M515" s="5">
        <f t="shared" si="74"/>
        <v>561.07120269351867</v>
      </c>
      <c r="N515" s="4"/>
    </row>
    <row r="516" spans="1:14" ht="15.75" x14ac:dyDescent="0.25">
      <c r="A516" s="9" t="str">
        <f t="shared" si="75"/>
        <v>-</v>
      </c>
      <c r="B516" s="8">
        <v>495</v>
      </c>
      <c r="C516" s="5" t="str">
        <f t="shared" si="77"/>
        <v/>
      </c>
      <c r="D516" s="5" t="str">
        <f t="shared" si="77"/>
        <v/>
      </c>
      <c r="E516" s="5" t="str">
        <f t="shared" si="77"/>
        <v/>
      </c>
      <c r="F516" s="5" t="str">
        <f t="shared" si="77"/>
        <v/>
      </c>
      <c r="G516" s="5">
        <f t="shared" si="77"/>
        <v>0.14141178896764028</v>
      </c>
      <c r="H516" s="7">
        <f t="shared" si="70"/>
        <v>0.14141178896764028</v>
      </c>
      <c r="I516" s="6">
        <f t="shared" si="71"/>
        <v>69.998835538981936</v>
      </c>
      <c r="J516" s="4"/>
      <c r="K516" s="5">
        <f t="shared" si="72"/>
        <v>667.78889104188772</v>
      </c>
      <c r="L516" s="5">
        <f t="shared" si="73"/>
        <v>107.21106</v>
      </c>
      <c r="M516" s="5">
        <f t="shared" si="74"/>
        <v>560.57783104188775</v>
      </c>
      <c r="N516" s="4"/>
    </row>
    <row r="517" spans="1:14" ht="15.75" x14ac:dyDescent="0.25">
      <c r="A517" s="9" t="str">
        <f t="shared" si="75"/>
        <v>-</v>
      </c>
      <c r="B517" s="8">
        <v>500</v>
      </c>
      <c r="C517" s="5" t="str">
        <f t="shared" si="77"/>
        <v/>
      </c>
      <c r="D517" s="5" t="str">
        <f t="shared" si="77"/>
        <v/>
      </c>
      <c r="E517" s="5" t="str">
        <f t="shared" si="77"/>
        <v/>
      </c>
      <c r="F517" s="5" t="str">
        <f t="shared" si="77"/>
        <v/>
      </c>
      <c r="G517" s="5">
        <f t="shared" si="77"/>
        <v>0.14012013566474088</v>
      </c>
      <c r="H517" s="7">
        <f t="shared" si="70"/>
        <v>0.14012013566474088</v>
      </c>
      <c r="I517" s="6">
        <f t="shared" si="71"/>
        <v>70.060067832370436</v>
      </c>
      <c r="J517" s="4"/>
      <c r="K517" s="5">
        <f t="shared" si="72"/>
        <v>668.37304712081402</v>
      </c>
      <c r="L517" s="5">
        <f t="shared" si="73"/>
        <v>108.294</v>
      </c>
      <c r="M517" s="5">
        <f t="shared" si="74"/>
        <v>560.07904712081404</v>
      </c>
      <c r="N517" s="4"/>
    </row>
    <row r="518" spans="1:14" ht="15.75" x14ac:dyDescent="0.25">
      <c r="A518" s="9" t="str">
        <f t="shared" si="75"/>
        <v>-</v>
      </c>
      <c r="B518" s="8">
        <v>505</v>
      </c>
      <c r="C518" s="5" t="str">
        <f t="shared" si="77"/>
        <v/>
      </c>
      <c r="D518" s="5" t="str">
        <f t="shared" si="77"/>
        <v/>
      </c>
      <c r="E518" s="5" t="str">
        <f t="shared" si="77"/>
        <v/>
      </c>
      <c r="F518" s="5" t="str">
        <f t="shared" si="77"/>
        <v/>
      </c>
      <c r="G518" s="5">
        <f t="shared" si="77"/>
        <v>0.13885295763522773</v>
      </c>
      <c r="H518" s="7">
        <f t="shared" si="70"/>
        <v>0.13885295763522773</v>
      </c>
      <c r="I518" s="6">
        <f t="shared" si="71"/>
        <v>70.120743605789997</v>
      </c>
      <c r="J518" s="4"/>
      <c r="K518" s="5">
        <f t="shared" si="72"/>
        <v>668.95189399923652</v>
      </c>
      <c r="L518" s="5">
        <f t="shared" si="73"/>
        <v>109.37694</v>
      </c>
      <c r="M518" s="5">
        <f t="shared" si="74"/>
        <v>559.57495399923653</v>
      </c>
      <c r="N518" s="4"/>
    </row>
    <row r="519" spans="1:14" ht="15.75" x14ac:dyDescent="0.25">
      <c r="A519" s="9" t="str">
        <f t="shared" si="75"/>
        <v>-</v>
      </c>
      <c r="B519" s="8">
        <v>510</v>
      </c>
      <c r="C519" s="5" t="str">
        <f t="shared" si="77"/>
        <v/>
      </c>
      <c r="D519" s="5" t="str">
        <f t="shared" si="77"/>
        <v/>
      </c>
      <c r="E519" s="5" t="str">
        <f t="shared" si="77"/>
        <v/>
      </c>
      <c r="F519" s="5" t="str">
        <f t="shared" si="77"/>
        <v/>
      </c>
      <c r="G519" s="5">
        <f t="shared" si="77"/>
        <v>0.1376095555939274</v>
      </c>
      <c r="H519" s="7">
        <f t="shared" si="70"/>
        <v>0.1376095555939274</v>
      </c>
      <c r="I519" s="6">
        <f t="shared" si="71"/>
        <v>70.180873352902978</v>
      </c>
      <c r="J519" s="4"/>
      <c r="K519" s="5">
        <f t="shared" si="72"/>
        <v>669.52553178669439</v>
      </c>
      <c r="L519" s="5">
        <f t="shared" si="73"/>
        <v>110.45987999999998</v>
      </c>
      <c r="M519" s="5">
        <f t="shared" si="74"/>
        <v>559.06565178669439</v>
      </c>
      <c r="N519" s="4"/>
    </row>
    <row r="520" spans="1:14" ht="15.75" x14ac:dyDescent="0.25">
      <c r="A520" s="9" t="str">
        <f t="shared" si="75"/>
        <v>-</v>
      </c>
      <c r="B520" s="8">
        <v>515</v>
      </c>
      <c r="C520" s="5" t="str">
        <f t="shared" si="77"/>
        <v/>
      </c>
      <c r="D520" s="5" t="str">
        <f t="shared" si="77"/>
        <v/>
      </c>
      <c r="E520" s="5" t="str">
        <f t="shared" si="77"/>
        <v/>
      </c>
      <c r="F520" s="5" t="str">
        <f t="shared" si="77"/>
        <v/>
      </c>
      <c r="G520" s="5">
        <f t="shared" si="77"/>
        <v>0.13638925683302916</v>
      </c>
      <c r="H520" s="7">
        <f t="shared" si="70"/>
        <v>0.13638925683302916</v>
      </c>
      <c r="I520" s="6">
        <f t="shared" si="71"/>
        <v>70.240467269010011</v>
      </c>
      <c r="J520" s="4"/>
      <c r="K520" s="5">
        <f t="shared" si="72"/>
        <v>670.09405774635559</v>
      </c>
      <c r="L520" s="5">
        <f t="shared" si="73"/>
        <v>111.54281999999999</v>
      </c>
      <c r="M520" s="5">
        <f t="shared" si="74"/>
        <v>558.55123774635558</v>
      </c>
      <c r="N520" s="4"/>
    </row>
    <row r="521" spans="1:14" ht="15.75" x14ac:dyDescent="0.25">
      <c r="A521" s="9" t="str">
        <f t="shared" si="75"/>
        <v>-</v>
      </c>
      <c r="B521" s="8">
        <v>520</v>
      </c>
      <c r="C521" s="5" t="str">
        <f t="shared" si="77"/>
        <v/>
      </c>
      <c r="D521" s="5" t="str">
        <f t="shared" si="77"/>
        <v/>
      </c>
      <c r="E521" s="5" t="str">
        <f t="shared" si="77"/>
        <v/>
      </c>
      <c r="F521" s="5" t="str">
        <f t="shared" si="77"/>
        <v/>
      </c>
      <c r="G521" s="5">
        <f t="shared" si="77"/>
        <v>0.13519141396603021</v>
      </c>
      <c r="H521" s="7">
        <f t="shared" si="70"/>
        <v>0.13519141396603021</v>
      </c>
      <c r="I521" s="6">
        <f t="shared" si="71"/>
        <v>70.299535262335709</v>
      </c>
      <c r="J521" s="4"/>
      <c r="K521" s="5">
        <f t="shared" si="72"/>
        <v>670.65756640268273</v>
      </c>
      <c r="L521" s="5">
        <f t="shared" si="73"/>
        <v>112.62576</v>
      </c>
      <c r="M521" s="5">
        <f t="shared" si="74"/>
        <v>558.03180640268272</v>
      </c>
      <c r="N521" s="4"/>
    </row>
    <row r="522" spans="1:14" ht="15.75" x14ac:dyDescent="0.25">
      <c r="A522" s="9" t="str">
        <f t="shared" si="75"/>
        <v>-</v>
      </c>
      <c r="B522" s="8">
        <v>525</v>
      </c>
      <c r="C522" s="5" t="str">
        <f t="shared" si="77"/>
        <v/>
      </c>
      <c r="D522" s="5" t="str">
        <f t="shared" si="77"/>
        <v/>
      </c>
      <c r="E522" s="5" t="str">
        <f t="shared" si="77"/>
        <v/>
      </c>
      <c r="F522" s="5" t="str">
        <f t="shared" si="77"/>
        <v/>
      </c>
      <c r="G522" s="5">
        <f t="shared" si="77"/>
        <v>0.13401540374244303</v>
      </c>
      <c r="H522" s="7">
        <f t="shared" si="70"/>
        <v>0.13401540374244303</v>
      </c>
      <c r="I522" s="6">
        <f t="shared" si="71"/>
        <v>70.358086964782586</v>
      </c>
      <c r="J522" s="4"/>
      <c r="K522" s="5">
        <f t="shared" si="72"/>
        <v>671.21614964402579</v>
      </c>
      <c r="L522" s="5">
        <f t="shared" si="73"/>
        <v>113.70869999999999</v>
      </c>
      <c r="M522" s="5">
        <f t="shared" si="74"/>
        <v>557.50744964402577</v>
      </c>
      <c r="N522" s="4"/>
    </row>
    <row r="523" spans="1:14" ht="15.75" x14ac:dyDescent="0.25">
      <c r="A523" s="9" t="str">
        <f t="shared" si="75"/>
        <v>-</v>
      </c>
      <c r="B523" s="8">
        <v>530</v>
      </c>
      <c r="C523" s="5" t="str">
        <f t="shared" si="77"/>
        <v/>
      </c>
      <c r="D523" s="5" t="str">
        <f t="shared" si="77"/>
        <v/>
      </c>
      <c r="E523" s="5" t="str">
        <f t="shared" si="77"/>
        <v/>
      </c>
      <c r="F523" s="5" t="str">
        <f t="shared" si="77"/>
        <v/>
      </c>
      <c r="G523" s="5">
        <f t="shared" si="77"/>
        <v>0.13286062592865081</v>
      </c>
      <c r="H523" s="7">
        <f t="shared" si="70"/>
        <v>0.13286062592865081</v>
      </c>
      <c r="I523" s="6">
        <f t="shared" si="71"/>
        <v>70.41613174218493</v>
      </c>
      <c r="J523" s="4"/>
      <c r="K523" s="5">
        <f t="shared" si="72"/>
        <v>671.76989682044427</v>
      </c>
      <c r="L523" s="5">
        <f t="shared" si="73"/>
        <v>114.79164</v>
      </c>
      <c r="M523" s="5">
        <f t="shared" si="74"/>
        <v>556.97825682044424</v>
      </c>
      <c r="N523" s="4"/>
    </row>
    <row r="524" spans="1:14" ht="15.75" x14ac:dyDescent="0.25">
      <c r="A524" s="9" t="str">
        <f t="shared" si="75"/>
        <v>-</v>
      </c>
      <c r="B524" s="8">
        <v>535</v>
      </c>
      <c r="C524" s="5" t="str">
        <f t="shared" si="77"/>
        <v/>
      </c>
      <c r="D524" s="5" t="str">
        <f t="shared" si="77"/>
        <v/>
      </c>
      <c r="E524" s="5" t="str">
        <f t="shared" si="77"/>
        <v/>
      </c>
      <c r="F524" s="5" t="str">
        <f t="shared" si="77"/>
        <v/>
      </c>
      <c r="G524" s="5">
        <f t="shared" si="77"/>
        <v>0.13172650225063348</v>
      </c>
      <c r="H524" s="7">
        <f t="shared" si="70"/>
        <v>0.13172650225063348</v>
      </c>
      <c r="I524" s="6">
        <f t="shared" si="71"/>
        <v>70.473678704088911</v>
      </c>
      <c r="J524" s="4"/>
      <c r="K524" s="5">
        <f t="shared" si="72"/>
        <v>672.3188948370082</v>
      </c>
      <c r="L524" s="5">
        <f t="shared" si="73"/>
        <v>115.87458000000001</v>
      </c>
      <c r="M524" s="5">
        <f t="shared" si="74"/>
        <v>556.44431483700816</v>
      </c>
      <c r="N524" s="4"/>
    </row>
    <row r="525" spans="1:14" ht="15.75" x14ac:dyDescent="0.25">
      <c r="A525" s="9" t="str">
        <f t="shared" si="75"/>
        <v>-</v>
      </c>
      <c r="B525" s="8">
        <v>540</v>
      </c>
      <c r="C525" s="5" t="str">
        <f t="shared" si="77"/>
        <v/>
      </c>
      <c r="D525" s="5" t="str">
        <f t="shared" si="77"/>
        <v/>
      </c>
      <c r="E525" s="5" t="str">
        <f t="shared" si="77"/>
        <v/>
      </c>
      <c r="F525" s="5" t="str">
        <f t="shared" si="77"/>
        <v/>
      </c>
      <c r="G525" s="5">
        <f t="shared" si="77"/>
        <v>0.13061247539460275</v>
      </c>
      <c r="H525" s="7">
        <f t="shared" si="70"/>
        <v>0.13061247539460275</v>
      </c>
      <c r="I525" s="6">
        <f t="shared" si="71"/>
        <v>70.530736713085489</v>
      </c>
      <c r="J525" s="4"/>
      <c r="K525" s="5">
        <f t="shared" si="72"/>
        <v>672.86322824283559</v>
      </c>
      <c r="L525" s="5">
        <f t="shared" si="73"/>
        <v>116.95751999999999</v>
      </c>
      <c r="M525" s="5">
        <f t="shared" si="74"/>
        <v>555.90570824283554</v>
      </c>
      <c r="N525" s="4"/>
    </row>
    <row r="526" spans="1:14" ht="15.75" x14ac:dyDescent="0.25">
      <c r="A526" s="9" t="str">
        <f t="shared" si="75"/>
        <v>-</v>
      </c>
      <c r="B526" s="8">
        <v>545</v>
      </c>
      <c r="C526" s="5" t="str">
        <f t="shared" si="77"/>
        <v/>
      </c>
      <c r="D526" s="5" t="str">
        <f t="shared" si="77"/>
        <v/>
      </c>
      <c r="E526" s="5" t="str">
        <f t="shared" si="77"/>
        <v/>
      </c>
      <c r="F526" s="5" t="str">
        <f t="shared" si="77"/>
        <v/>
      </c>
      <c r="G526" s="5">
        <f t="shared" si="77"/>
        <v>0.1295180080618728</v>
      </c>
      <c r="H526" s="7">
        <f t="shared" si="70"/>
        <v>0.1295180080618728</v>
      </c>
      <c r="I526" s="6">
        <f t="shared" si="71"/>
        <v>70.587314393720675</v>
      </c>
      <c r="J526" s="4"/>
      <c r="K526" s="5">
        <f t="shared" si="72"/>
        <v>673.40297931609518</v>
      </c>
      <c r="L526" s="5">
        <f t="shared" si="73"/>
        <v>118.04046</v>
      </c>
      <c r="M526" s="5">
        <f t="shared" si="74"/>
        <v>555.36251931609513</v>
      </c>
      <c r="N526" s="4"/>
    </row>
    <row r="527" spans="1:14" ht="15.75" x14ac:dyDescent="0.25">
      <c r="A527" s="9" t="str">
        <f t="shared" si="75"/>
        <v>-</v>
      </c>
      <c r="B527" s="8">
        <v>550</v>
      </c>
      <c r="C527" s="5" t="str">
        <f t="shared" si="77"/>
        <v/>
      </c>
      <c r="D527" s="5" t="str">
        <f t="shared" si="77"/>
        <v/>
      </c>
      <c r="E527" s="5" t="str">
        <f t="shared" si="77"/>
        <v/>
      </c>
      <c r="F527" s="5" t="str">
        <f t="shared" si="77"/>
        <v/>
      </c>
      <c r="G527" s="5">
        <f t="shared" si="77"/>
        <v>0.12844258207455658</v>
      </c>
      <c r="H527" s="7">
        <f t="shared" si="70"/>
        <v>0.12844258207455658</v>
      </c>
      <c r="I527" s="6">
        <f t="shared" si="71"/>
        <v>70.643420141006118</v>
      </c>
      <c r="J527" s="4"/>
      <c r="K527" s="5">
        <f t="shared" si="72"/>
        <v>673.93822814519831</v>
      </c>
      <c r="L527" s="5">
        <f t="shared" si="73"/>
        <v>119.12339999999999</v>
      </c>
      <c r="M527" s="5">
        <f t="shared" si="74"/>
        <v>554.81482814519836</v>
      </c>
      <c r="N527" s="4"/>
    </row>
    <row r="528" spans="1:14" ht="15.75" x14ac:dyDescent="0.25">
      <c r="A528" s="9" t="str">
        <f t="shared" si="75"/>
        <v>-</v>
      </c>
      <c r="B528" s="8">
        <v>555</v>
      </c>
      <c r="C528" s="5" t="str">
        <f t="shared" si="77"/>
        <v/>
      </c>
      <c r="D528" s="5" t="str">
        <f t="shared" si="77"/>
        <v/>
      </c>
      <c r="E528" s="5" t="str">
        <f t="shared" si="77"/>
        <v/>
      </c>
      <c r="F528" s="5" t="str">
        <f t="shared" si="77"/>
        <v/>
      </c>
      <c r="G528" s="5">
        <f t="shared" si="77"/>
        <v>0.12738569752891929</v>
      </c>
      <c r="H528" s="7">
        <f t="shared" si="70"/>
        <v>0.12738569752891929</v>
      </c>
      <c r="I528" s="6">
        <f t="shared" si="71"/>
        <v>70.69906212855021</v>
      </c>
      <c r="J528" s="4"/>
      <c r="K528" s="5">
        <f t="shared" si="72"/>
        <v>674.46905270636898</v>
      </c>
      <c r="L528" s="5">
        <f t="shared" si="73"/>
        <v>120.20634</v>
      </c>
      <c r="M528" s="5">
        <f t="shared" si="74"/>
        <v>554.26271270636903</v>
      </c>
      <c r="N528" s="4"/>
    </row>
    <row r="529" spans="1:14" ht="15.75" x14ac:dyDescent="0.25">
      <c r="A529" s="9" t="str">
        <f t="shared" si="75"/>
        <v>-</v>
      </c>
      <c r="B529" s="8">
        <v>560</v>
      </c>
      <c r="C529" s="5" t="str">
        <f t="shared" ref="C529:G544" si="78">IF(AND($B529&gt;=C$412,$B529&lt;=C$413),(C$414/60)*$B529^(-C$415),"")</f>
        <v/>
      </c>
      <c r="D529" s="5" t="str">
        <f t="shared" si="78"/>
        <v/>
      </c>
      <c r="E529" s="5" t="str">
        <f t="shared" si="78"/>
        <v/>
      </c>
      <c r="F529" s="5" t="str">
        <f t="shared" si="78"/>
        <v/>
      </c>
      <c r="G529" s="5">
        <f t="shared" si="78"/>
        <v>0.12634687199344999</v>
      </c>
      <c r="H529" s="7">
        <f t="shared" si="70"/>
        <v>0.12634687199344999</v>
      </c>
      <c r="I529" s="6">
        <f t="shared" si="71"/>
        <v>70.754248316331996</v>
      </c>
      <c r="J529" s="4"/>
      <c r="K529" s="5">
        <f t="shared" si="72"/>
        <v>674.99552893780719</v>
      </c>
      <c r="L529" s="5">
        <f t="shared" si="73"/>
        <v>121.28928000000001</v>
      </c>
      <c r="M529" s="5">
        <f t="shared" si="74"/>
        <v>553.70624893780723</v>
      </c>
      <c r="N529" s="4"/>
    </row>
    <row r="530" spans="1:14" ht="15.75" x14ac:dyDescent="0.25">
      <c r="A530" s="9" t="str">
        <f t="shared" si="75"/>
        <v>-</v>
      </c>
      <c r="B530" s="8">
        <v>565</v>
      </c>
      <c r="C530" s="5" t="str">
        <f t="shared" si="78"/>
        <v/>
      </c>
      <c r="D530" s="5" t="str">
        <f t="shared" si="78"/>
        <v/>
      </c>
      <c r="E530" s="5" t="str">
        <f t="shared" si="78"/>
        <v/>
      </c>
      <c r="F530" s="5" t="str">
        <f t="shared" si="78"/>
        <v/>
      </c>
      <c r="G530" s="5">
        <f t="shared" si="78"/>
        <v>0.12532563974891034</v>
      </c>
      <c r="H530" s="7">
        <f t="shared" si="70"/>
        <v>0.12532563974891034</v>
      </c>
      <c r="I530" s="6">
        <f t="shared" si="71"/>
        <v>70.808986458134342</v>
      </c>
      <c r="J530" s="4"/>
      <c r="K530" s="5">
        <f t="shared" si="72"/>
        <v>675.51773081060162</v>
      </c>
      <c r="L530" s="5">
        <f t="shared" si="73"/>
        <v>122.37222</v>
      </c>
      <c r="M530" s="5">
        <f t="shared" si="74"/>
        <v>553.14551081060165</v>
      </c>
      <c r="N530" s="4"/>
    </row>
    <row r="531" spans="1:14" ht="15.75" x14ac:dyDescent="0.25">
      <c r="A531" s="9" t="str">
        <f t="shared" si="75"/>
        <v>-</v>
      </c>
      <c r="B531" s="8">
        <v>570</v>
      </c>
      <c r="C531" s="5" t="str">
        <f t="shared" si="78"/>
        <v/>
      </c>
      <c r="D531" s="5" t="str">
        <f t="shared" si="78"/>
        <v/>
      </c>
      <c r="E531" s="5" t="str">
        <f t="shared" si="78"/>
        <v/>
      </c>
      <c r="F531" s="5" t="str">
        <f t="shared" si="78"/>
        <v/>
      </c>
      <c r="G531" s="5">
        <f t="shared" si="78"/>
        <v>0.12432155106781795</v>
      </c>
      <c r="H531" s="7">
        <f t="shared" si="70"/>
        <v>0.12432155106781795</v>
      </c>
      <c r="I531" s="6">
        <f t="shared" si="71"/>
        <v>70.863284108656231</v>
      </c>
      <c r="J531" s="4"/>
      <c r="K531" s="5">
        <f t="shared" si="72"/>
        <v>676.03573039658045</v>
      </c>
      <c r="L531" s="5">
        <f t="shared" si="73"/>
        <v>123.45516000000001</v>
      </c>
      <c r="M531" s="5">
        <f t="shared" si="74"/>
        <v>552.58057039658047</v>
      </c>
      <c r="N531" s="4"/>
    </row>
    <row r="532" spans="1:14" ht="15.75" x14ac:dyDescent="0.25">
      <c r="A532" s="9" t="str">
        <f t="shared" si="75"/>
        <v>-</v>
      </c>
      <c r="B532" s="8">
        <v>575</v>
      </c>
      <c r="C532" s="5" t="str">
        <f t="shared" si="78"/>
        <v/>
      </c>
      <c r="D532" s="5" t="str">
        <f t="shared" si="78"/>
        <v/>
      </c>
      <c r="E532" s="5" t="str">
        <f t="shared" si="78"/>
        <v/>
      </c>
      <c r="F532" s="5" t="str">
        <f t="shared" si="78"/>
        <v/>
      </c>
      <c r="G532" s="5">
        <f t="shared" si="78"/>
        <v>0.12333417153098868</v>
      </c>
      <c r="H532" s="7">
        <f t="shared" si="70"/>
        <v>0.12333417153098868</v>
      </c>
      <c r="I532" s="6">
        <f t="shared" si="71"/>
        <v>70.917148630318493</v>
      </c>
      <c r="J532" s="4"/>
      <c r="K532" s="5">
        <f t="shared" si="72"/>
        <v>676.54959793323837</v>
      </c>
      <c r="L532" s="5">
        <f t="shared" si="73"/>
        <v>124.53809999999999</v>
      </c>
      <c r="M532" s="5">
        <f t="shared" si="74"/>
        <v>552.01149793323839</v>
      </c>
      <c r="N532" s="4"/>
    </row>
    <row r="533" spans="1:14" ht="15.75" x14ac:dyDescent="0.25">
      <c r="A533" s="9" t="str">
        <f t="shared" si="75"/>
        <v>-</v>
      </c>
      <c r="B533" s="8">
        <v>580</v>
      </c>
      <c r="C533" s="5" t="str">
        <f t="shared" si="78"/>
        <v/>
      </c>
      <c r="D533" s="5" t="str">
        <f t="shared" si="78"/>
        <v/>
      </c>
      <c r="E533" s="5" t="str">
        <f t="shared" si="78"/>
        <v/>
      </c>
      <c r="F533" s="5" t="str">
        <f t="shared" si="78"/>
        <v/>
      </c>
      <c r="G533" s="5">
        <f t="shared" si="78"/>
        <v>0.12236308137893302</v>
      </c>
      <c r="H533" s="7">
        <f t="shared" si="70"/>
        <v>0.12236308137893302</v>
      </c>
      <c r="I533" s="6">
        <f t="shared" si="71"/>
        <v>70.97058719978115</v>
      </c>
      <c r="J533" s="4"/>
      <c r="K533" s="5">
        <f t="shared" si="72"/>
        <v>677.05940188591217</v>
      </c>
      <c r="L533" s="5">
        <f t="shared" si="73"/>
        <v>125.62103999999999</v>
      </c>
      <c r="M533" s="5">
        <f t="shared" si="74"/>
        <v>551.43836188591217</v>
      </c>
      <c r="N533" s="4"/>
    </row>
    <row r="534" spans="1:14" ht="15.75" x14ac:dyDescent="0.25">
      <c r="A534" s="9" t="str">
        <f t="shared" si="75"/>
        <v>-</v>
      </c>
      <c r="B534" s="8">
        <v>585</v>
      </c>
      <c r="C534" s="5" t="str">
        <f t="shared" si="78"/>
        <v/>
      </c>
      <c r="D534" s="5" t="str">
        <f t="shared" si="78"/>
        <v/>
      </c>
      <c r="E534" s="5" t="str">
        <f t="shared" si="78"/>
        <v/>
      </c>
      <c r="F534" s="5" t="str">
        <f t="shared" si="78"/>
        <v/>
      </c>
      <c r="G534" s="5">
        <f t="shared" si="78"/>
        <v>0.12140787489604292</v>
      </c>
      <c r="H534" s="7">
        <f t="shared" si="70"/>
        <v>0.12140787489604292</v>
      </c>
      <c r="I534" s="6">
        <f t="shared" si="71"/>
        <v>71.023606814185115</v>
      </c>
      <c r="J534" s="4"/>
      <c r="K534" s="5">
        <f t="shared" si="72"/>
        <v>677.56520900732608</v>
      </c>
      <c r="L534" s="5">
        <f t="shared" si="73"/>
        <v>126.70398</v>
      </c>
      <c r="M534" s="5">
        <f t="shared" si="74"/>
        <v>550.86122900732607</v>
      </c>
      <c r="N534" s="4"/>
    </row>
    <row r="535" spans="1:14" ht="15.75" x14ac:dyDescent="0.25">
      <c r="A535" s="9" t="str">
        <f t="shared" si="75"/>
        <v>-</v>
      </c>
      <c r="B535" s="8">
        <v>590</v>
      </c>
      <c r="C535" s="5" t="str">
        <f t="shared" si="78"/>
        <v/>
      </c>
      <c r="D535" s="5" t="str">
        <f t="shared" si="78"/>
        <v/>
      </c>
      <c r="E535" s="5" t="str">
        <f t="shared" si="78"/>
        <v/>
      </c>
      <c r="F535" s="5" t="str">
        <f t="shared" si="78"/>
        <v/>
      </c>
      <c r="G535" s="5">
        <f t="shared" si="78"/>
        <v>0.12046815982564943</v>
      </c>
      <c r="H535" s="7">
        <f t="shared" si="70"/>
        <v>0.12046815982564943</v>
      </c>
      <c r="I535" s="6">
        <f t="shared" si="71"/>
        <v>71.076214297133163</v>
      </c>
      <c r="J535" s="4"/>
      <c r="K535" s="5">
        <f t="shared" si="72"/>
        <v>678.06708439465046</v>
      </c>
      <c r="L535" s="5">
        <f t="shared" si="73"/>
        <v>127.78691999999999</v>
      </c>
      <c r="M535" s="5">
        <f t="shared" si="74"/>
        <v>550.28016439465046</v>
      </c>
      <c r="N535" s="4"/>
    </row>
    <row r="536" spans="1:14" ht="15.75" x14ac:dyDescent="0.25">
      <c r="A536" s="9" t="str">
        <f t="shared" si="75"/>
        <v>-</v>
      </c>
      <c r="B536" s="8">
        <v>595</v>
      </c>
      <c r="C536" s="5" t="str">
        <f t="shared" si="78"/>
        <v/>
      </c>
      <c r="D536" s="5" t="str">
        <f t="shared" si="78"/>
        <v/>
      </c>
      <c r="E536" s="5" t="str">
        <f t="shared" si="78"/>
        <v/>
      </c>
      <c r="F536" s="5" t="str">
        <f t="shared" si="78"/>
        <v/>
      </c>
      <c r="G536" s="5">
        <f t="shared" si="78"/>
        <v>0.11954355681415495</v>
      </c>
      <c r="H536" s="7">
        <f t="shared" si="70"/>
        <v>0.11954355681415495</v>
      </c>
      <c r="I536" s="6">
        <f t="shared" si="71"/>
        <v>71.128416304422188</v>
      </c>
      <c r="J536" s="4"/>
      <c r="K536" s="5">
        <f t="shared" si="72"/>
        <v>678.56509154418768</v>
      </c>
      <c r="L536" s="5">
        <f t="shared" si="73"/>
        <v>128.86985999999999</v>
      </c>
      <c r="M536" s="5">
        <f t="shared" si="74"/>
        <v>549.69523154418766</v>
      </c>
      <c r="N536" s="4"/>
    </row>
    <row r="537" spans="1:14" ht="15.75" x14ac:dyDescent="0.25">
      <c r="A537" s="9" t="str">
        <f t="shared" si="75"/>
        <v>-</v>
      </c>
      <c r="B537" s="8">
        <v>600</v>
      </c>
      <c r="C537" s="5" t="str">
        <f t="shared" si="78"/>
        <v/>
      </c>
      <c r="D537" s="5" t="str">
        <f t="shared" si="78"/>
        <v/>
      </c>
      <c r="E537" s="5" t="str">
        <f t="shared" si="78"/>
        <v/>
      </c>
      <c r="F537" s="5" t="str">
        <f t="shared" si="78"/>
        <v/>
      </c>
      <c r="G537" s="5">
        <f t="shared" si="78"/>
        <v>0.11863369888256786</v>
      </c>
      <c r="H537" s="7">
        <f t="shared" si="70"/>
        <v>0.11863369888256786</v>
      </c>
      <c r="I537" s="6">
        <f t="shared" si="71"/>
        <v>71.180219329540719</v>
      </c>
      <c r="J537" s="4"/>
      <c r="K537" s="5">
        <f t="shared" si="72"/>
        <v>679.0592924038184</v>
      </c>
      <c r="L537" s="5">
        <f t="shared" si="73"/>
        <v>129.9528</v>
      </c>
      <c r="M537" s="5">
        <f t="shared" si="74"/>
        <v>549.10649240381838</v>
      </c>
      <c r="N537" s="4"/>
    </row>
    <row r="538" spans="1:14" ht="15.75" x14ac:dyDescent="0.25">
      <c r="A538" s="9" t="str">
        <f t="shared" si="75"/>
        <v>-</v>
      </c>
      <c r="B538" s="8">
        <v>605</v>
      </c>
      <c r="C538" s="5" t="str">
        <f t="shared" si="78"/>
        <v/>
      </c>
      <c r="D538" s="5" t="str">
        <f t="shared" si="78"/>
        <v/>
      </c>
      <c r="E538" s="5" t="str">
        <f t="shared" si="78"/>
        <v/>
      </c>
      <c r="F538" s="5" t="str">
        <f t="shared" si="78"/>
        <v/>
      </c>
      <c r="G538" s="5">
        <f t="shared" si="78"/>
        <v>0.11773823092386945</v>
      </c>
      <c r="H538" s="7">
        <f t="shared" si="70"/>
        <v>0.11773823092386945</v>
      </c>
      <c r="I538" s="6">
        <f t="shared" si="71"/>
        <v>71.231629708941014</v>
      </c>
      <c r="J538" s="4"/>
      <c r="K538" s="5">
        <f t="shared" si="72"/>
        <v>679.54974742329728</v>
      </c>
      <c r="L538" s="5">
        <f t="shared" si="73"/>
        <v>131.03574</v>
      </c>
      <c r="M538" s="5">
        <f t="shared" si="74"/>
        <v>548.51400742329724</v>
      </c>
      <c r="N538" s="4"/>
    </row>
    <row r="539" spans="1:14" ht="15.75" x14ac:dyDescent="0.25">
      <c r="A539" s="9" t="str">
        <f t="shared" si="75"/>
        <v>-</v>
      </c>
      <c r="B539" s="8">
        <v>610</v>
      </c>
      <c r="C539" s="5" t="str">
        <f t="shared" si="78"/>
        <v/>
      </c>
      <c r="D539" s="5" t="str">
        <f t="shared" si="78"/>
        <v/>
      </c>
      <c r="E539" s="5" t="str">
        <f t="shared" si="78"/>
        <v/>
      </c>
      <c r="F539" s="5" t="str">
        <f t="shared" si="78"/>
        <v/>
      </c>
      <c r="G539" s="5">
        <f t="shared" si="78"/>
        <v>0.11685680922475278</v>
      </c>
      <c r="H539" s="7">
        <f t="shared" si="70"/>
        <v>0.11685680922475278</v>
      </c>
      <c r="I539" s="6">
        <f t="shared" si="71"/>
        <v>71.282653627099194</v>
      </c>
      <c r="J539" s="4"/>
      <c r="K539" s="5">
        <f t="shared" si="72"/>
        <v>680.03651560252626</v>
      </c>
      <c r="L539" s="5">
        <f t="shared" si="73"/>
        <v>132.11867999999998</v>
      </c>
      <c r="M539" s="5">
        <f t="shared" si="74"/>
        <v>547.91783560252634</v>
      </c>
      <c r="N539" s="4"/>
    </row>
    <row r="540" spans="1:14" ht="15.75" x14ac:dyDescent="0.25">
      <c r="A540" s="9" t="str">
        <f t="shared" si="75"/>
        <v>-</v>
      </c>
      <c r="B540" s="8">
        <v>615</v>
      </c>
      <c r="C540" s="5" t="str">
        <f t="shared" si="78"/>
        <v/>
      </c>
      <c r="D540" s="5" t="str">
        <f t="shared" si="78"/>
        <v/>
      </c>
      <c r="E540" s="5" t="str">
        <f t="shared" si="78"/>
        <v/>
      </c>
      <c r="F540" s="5" t="str">
        <f t="shared" si="78"/>
        <v/>
      </c>
      <c r="G540" s="5">
        <f t="shared" si="78"/>
        <v>0.11598910101035956</v>
      </c>
      <c r="H540" s="7">
        <f t="shared" si="70"/>
        <v>0.11598910101035956</v>
      </c>
      <c r="I540" s="6">
        <f t="shared" si="71"/>
        <v>71.333297121371132</v>
      </c>
      <c r="J540" s="4"/>
      <c r="K540" s="5">
        <f t="shared" si="72"/>
        <v>680.51965453788057</v>
      </c>
      <c r="L540" s="5">
        <f t="shared" si="73"/>
        <v>133.20161999999999</v>
      </c>
      <c r="M540" s="5">
        <f t="shared" si="74"/>
        <v>547.31803453788052</v>
      </c>
      <c r="N540" s="4"/>
    </row>
    <row r="541" spans="1:14" ht="15.75" x14ac:dyDescent="0.25">
      <c r="A541" s="9" t="str">
        <f t="shared" si="75"/>
        <v>-</v>
      </c>
      <c r="B541" s="8">
        <v>620</v>
      </c>
      <c r="C541" s="5" t="str">
        <f t="shared" si="78"/>
        <v/>
      </c>
      <c r="D541" s="5" t="str">
        <f t="shared" si="78"/>
        <v/>
      </c>
      <c r="E541" s="5" t="str">
        <f t="shared" si="78"/>
        <v/>
      </c>
      <c r="F541" s="5" t="str">
        <f t="shared" si="78"/>
        <v/>
      </c>
      <c r="G541" s="5">
        <f t="shared" si="78"/>
        <v>0.1151347840107349</v>
      </c>
      <c r="H541" s="7">
        <f t="shared" si="70"/>
        <v>0.1151347840107349</v>
      </c>
      <c r="I541" s="6">
        <f t="shared" si="71"/>
        <v>71.383566086655634</v>
      </c>
      <c r="J541" s="4"/>
      <c r="K541" s="5">
        <f t="shared" si="72"/>
        <v>680.99922046669485</v>
      </c>
      <c r="L541" s="5">
        <f t="shared" si="73"/>
        <v>134.28456</v>
      </c>
      <c r="M541" s="5">
        <f t="shared" si="74"/>
        <v>546.7146604666948</v>
      </c>
      <c r="N541" s="4"/>
    </row>
    <row r="542" spans="1:14" ht="15.75" x14ac:dyDescent="0.25">
      <c r="A542" s="9" t="str">
        <f t="shared" si="75"/>
        <v>-</v>
      </c>
      <c r="B542" s="8">
        <v>625</v>
      </c>
      <c r="C542" s="5" t="str">
        <f t="shared" si="78"/>
        <v/>
      </c>
      <c r="D542" s="5" t="str">
        <f t="shared" si="78"/>
        <v/>
      </c>
      <c r="E542" s="5" t="str">
        <f t="shared" si="78"/>
        <v/>
      </c>
      <c r="F542" s="5" t="str">
        <f t="shared" si="78"/>
        <v/>
      </c>
      <c r="G542" s="5">
        <f t="shared" si="78"/>
        <v>0.11429354604779829</v>
      </c>
      <c r="H542" s="7">
        <f t="shared" si="70"/>
        <v>0.11429354604779829</v>
      </c>
      <c r="I542" s="6">
        <f t="shared" si="71"/>
        <v>71.433466279873926</v>
      </c>
      <c r="J542" s="4"/>
      <c r="K542" s="5">
        <f t="shared" si="72"/>
        <v>681.47526830999732</v>
      </c>
      <c r="L542" s="5">
        <f t="shared" si="73"/>
        <v>135.36750000000001</v>
      </c>
      <c r="M542" s="5">
        <f t="shared" si="74"/>
        <v>546.10776830999725</v>
      </c>
      <c r="N542" s="4"/>
    </row>
    <row r="543" spans="1:14" ht="15.75" x14ac:dyDescent="0.25">
      <c r="A543" s="9" t="str">
        <f t="shared" si="75"/>
        <v>-</v>
      </c>
      <c r="B543" s="8">
        <v>630</v>
      </c>
      <c r="C543" s="5" t="str">
        <f t="shared" si="78"/>
        <v/>
      </c>
      <c r="D543" s="5" t="str">
        <f t="shared" si="78"/>
        <v/>
      </c>
      <c r="E543" s="5" t="str">
        <f t="shared" si="78"/>
        <v/>
      </c>
      <c r="F543" s="5" t="str">
        <f t="shared" si="78"/>
        <v/>
      </c>
      <c r="G543" s="5">
        <f t="shared" si="78"/>
        <v>0.113465084641703</v>
      </c>
      <c r="H543" s="7">
        <f t="shared" si="70"/>
        <v>0.113465084641703</v>
      </c>
      <c r="I543" s="6">
        <f t="shared" si="71"/>
        <v>71.483003324272886</v>
      </c>
      <c r="J543" s="4"/>
      <c r="K543" s="5">
        <f t="shared" si="72"/>
        <v>681.9478517135633</v>
      </c>
      <c r="L543" s="5">
        <f t="shared" si="73"/>
        <v>136.45044000000001</v>
      </c>
      <c r="M543" s="5">
        <f t="shared" si="74"/>
        <v>545.49741171356322</v>
      </c>
      <c r="N543" s="4"/>
    </row>
    <row r="544" spans="1:14" ht="15.75" x14ac:dyDescent="0.25">
      <c r="A544" s="9" t="str">
        <f t="shared" si="75"/>
        <v>-</v>
      </c>
      <c r="B544" s="8">
        <v>635</v>
      </c>
      <c r="C544" s="5" t="str">
        <f t="shared" si="78"/>
        <v/>
      </c>
      <c r="D544" s="5" t="str">
        <f t="shared" si="78"/>
        <v/>
      </c>
      <c r="E544" s="5" t="str">
        <f t="shared" si="78"/>
        <v/>
      </c>
      <c r="F544" s="5" t="str">
        <f t="shared" si="78"/>
        <v/>
      </c>
      <c r="G544" s="5">
        <f t="shared" si="78"/>
        <v>0.11264910663553047</v>
      </c>
      <c r="H544" s="7">
        <f t="shared" si="70"/>
        <v>0.11264910663553047</v>
      </c>
      <c r="I544" s="6">
        <f t="shared" si="71"/>
        <v>71.532182713561852</v>
      </c>
      <c r="J544" s="4"/>
      <c r="K544" s="5">
        <f t="shared" si="72"/>
        <v>682.41702308738013</v>
      </c>
      <c r="L544" s="5">
        <f t="shared" si="73"/>
        <v>137.53337999999999</v>
      </c>
      <c r="M544" s="5">
        <f t="shared" si="74"/>
        <v>544.88364308738016</v>
      </c>
      <c r="N544" s="4"/>
    </row>
    <row r="545" spans="1:14" ht="15.75" x14ac:dyDescent="0.25">
      <c r="A545" s="9" t="str">
        <f t="shared" si="75"/>
        <v>-</v>
      </c>
      <c r="B545" s="8">
        <v>640</v>
      </c>
      <c r="C545" s="5" t="str">
        <f t="shared" ref="C545:G560" si="79">IF(AND($B545&gt;=C$412,$B545&lt;=C$413),(C$414/60)*$B545^(-C$415),"")</f>
        <v/>
      </c>
      <c r="D545" s="5" t="str">
        <f t="shared" si="79"/>
        <v/>
      </c>
      <c r="E545" s="5" t="str">
        <f t="shared" si="79"/>
        <v/>
      </c>
      <c r="F545" s="5" t="str">
        <f t="shared" si="79"/>
        <v/>
      </c>
      <c r="G545" s="5">
        <f t="shared" si="79"/>
        <v>0.11184532783732709</v>
      </c>
      <c r="H545" s="7">
        <f t="shared" ref="H545:H608" si="80">AVERAGE(C545:G545)</f>
        <v>0.11184532783732709</v>
      </c>
      <c r="I545" s="6">
        <f t="shared" ref="I545:I608" si="81">H545*B545</f>
        <v>71.581009815889331</v>
      </c>
      <c r="J545" s="4"/>
      <c r="K545" s="5">
        <f t="shared" ref="K545:K608" si="82">$C$404*I545/1000</f>
        <v>682.88283364358415</v>
      </c>
      <c r="L545" s="5">
        <f t="shared" ref="L545:L608" si="83">B545*60*$C$405/1000</f>
        <v>138.61632</v>
      </c>
      <c r="M545" s="5">
        <f t="shared" ref="M545:M608" si="84">MAX(0,K545-L545)</f>
        <v>544.26651364358418</v>
      </c>
      <c r="N545" s="4"/>
    </row>
    <row r="546" spans="1:14" ht="15.75" x14ac:dyDescent="0.25">
      <c r="A546" s="9" t="str">
        <f t="shared" ref="A546:A609" si="85">IF(M546=$C$406,"MAX","-")</f>
        <v>-</v>
      </c>
      <c r="B546" s="8">
        <v>645</v>
      </c>
      <c r="C546" s="5" t="str">
        <f t="shared" si="79"/>
        <v/>
      </c>
      <c r="D546" s="5" t="str">
        <f t="shared" si="79"/>
        <v/>
      </c>
      <c r="E546" s="5" t="str">
        <f t="shared" si="79"/>
        <v/>
      </c>
      <c r="F546" s="5" t="str">
        <f t="shared" si="79"/>
        <v/>
      </c>
      <c r="G546" s="5">
        <f t="shared" si="79"/>
        <v>0.111053472678555</v>
      </c>
      <c r="H546" s="7">
        <f t="shared" si="80"/>
        <v>0.111053472678555</v>
      </c>
      <c r="I546" s="6">
        <f t="shared" si="81"/>
        <v>71.629489877667979</v>
      </c>
      <c r="J546" s="4"/>
      <c r="K546" s="5">
        <f t="shared" si="82"/>
        <v>683.34533343295254</v>
      </c>
      <c r="L546" s="5">
        <f t="shared" si="83"/>
        <v>139.69926000000001</v>
      </c>
      <c r="M546" s="5">
        <f t="shared" si="84"/>
        <v>543.64607343295256</v>
      </c>
      <c r="N546" s="4"/>
    </row>
    <row r="547" spans="1:14" ht="15.75" x14ac:dyDescent="0.25">
      <c r="A547" s="9" t="str">
        <f t="shared" si="85"/>
        <v>-</v>
      </c>
      <c r="B547" s="8">
        <v>650</v>
      </c>
      <c r="C547" s="5" t="str">
        <f t="shared" si="79"/>
        <v/>
      </c>
      <c r="D547" s="5" t="str">
        <f t="shared" si="79"/>
        <v/>
      </c>
      <c r="E547" s="5" t="str">
        <f t="shared" si="79"/>
        <v/>
      </c>
      <c r="F547" s="5" t="str">
        <f t="shared" si="79"/>
        <v/>
      </c>
      <c r="G547" s="5">
        <f t="shared" si="79"/>
        <v>0.11027327388808374</v>
      </c>
      <c r="H547" s="7">
        <f t="shared" si="80"/>
        <v>0.11027327388808374</v>
      </c>
      <c r="I547" s="6">
        <f t="shared" si="81"/>
        <v>71.677628027254428</v>
      </c>
      <c r="J547" s="4"/>
      <c r="K547" s="5">
        <f t="shared" si="82"/>
        <v>683.80457138000725</v>
      </c>
      <c r="L547" s="5">
        <f t="shared" si="83"/>
        <v>140.78219999999999</v>
      </c>
      <c r="M547" s="5">
        <f t="shared" si="84"/>
        <v>543.02237138000726</v>
      </c>
      <c r="N547" s="4"/>
    </row>
    <row r="548" spans="1:14" ht="15.75" x14ac:dyDescent="0.25">
      <c r="A548" s="9" t="str">
        <f t="shared" si="85"/>
        <v>-</v>
      </c>
      <c r="B548" s="8">
        <v>655</v>
      </c>
      <c r="C548" s="5" t="str">
        <f t="shared" si="79"/>
        <v/>
      </c>
      <c r="D548" s="5" t="str">
        <f t="shared" si="79"/>
        <v/>
      </c>
      <c r="E548" s="5" t="str">
        <f t="shared" si="79"/>
        <v/>
      </c>
      <c r="F548" s="5" t="str">
        <f t="shared" si="79"/>
        <v/>
      </c>
      <c r="G548" s="5">
        <f t="shared" si="79"/>
        <v>0.10950447218090158</v>
      </c>
      <c r="H548" s="7">
        <f t="shared" si="80"/>
        <v>0.10950447218090158</v>
      </c>
      <c r="I548" s="6">
        <f t="shared" si="81"/>
        <v>71.725429278490537</v>
      </c>
      <c r="J548" s="4"/>
      <c r="K548" s="5">
        <f t="shared" si="82"/>
        <v>684.26059531679971</v>
      </c>
      <c r="L548" s="5">
        <f t="shared" si="83"/>
        <v>141.86514</v>
      </c>
      <c r="M548" s="5">
        <f t="shared" si="84"/>
        <v>542.39545531679971</v>
      </c>
      <c r="N548" s="4"/>
    </row>
    <row r="549" spans="1:14" ht="15.75" x14ac:dyDescent="0.25">
      <c r="A549" s="9" t="str">
        <f t="shared" si="85"/>
        <v>-</v>
      </c>
      <c r="B549" s="8">
        <v>660</v>
      </c>
      <c r="C549" s="5" t="str">
        <f t="shared" si="79"/>
        <v/>
      </c>
      <c r="D549" s="5" t="str">
        <f t="shared" si="79"/>
        <v/>
      </c>
      <c r="E549" s="5" t="str">
        <f t="shared" si="79"/>
        <v/>
      </c>
      <c r="F549" s="5" t="str">
        <f t="shared" si="79"/>
        <v/>
      </c>
      <c r="G549" s="5">
        <f t="shared" si="79"/>
        <v>0.10874681596077529</v>
      </c>
      <c r="H549" s="7">
        <f t="shared" si="80"/>
        <v>0.10874681596077529</v>
      </c>
      <c r="I549" s="6">
        <f t="shared" si="81"/>
        <v>71.77289853411169</v>
      </c>
      <c r="J549" s="4"/>
      <c r="K549" s="5">
        <f t="shared" si="82"/>
        <v>684.71345201542556</v>
      </c>
      <c r="L549" s="5">
        <f t="shared" si="83"/>
        <v>142.94807999999998</v>
      </c>
      <c r="M549" s="5">
        <f t="shared" si="84"/>
        <v>541.76537201542556</v>
      </c>
      <c r="N549" s="4"/>
    </row>
    <row r="550" spans="1:14" ht="15.75" x14ac:dyDescent="0.25">
      <c r="A550" s="9" t="str">
        <f t="shared" si="85"/>
        <v>-</v>
      </c>
      <c r="B550" s="8">
        <v>665</v>
      </c>
      <c r="C550" s="5" t="str">
        <f t="shared" si="79"/>
        <v/>
      </c>
      <c r="D550" s="5" t="str">
        <f t="shared" si="79"/>
        <v/>
      </c>
      <c r="E550" s="5" t="str">
        <f t="shared" si="79"/>
        <v/>
      </c>
      <c r="F550" s="5" t="str">
        <f t="shared" si="79"/>
        <v/>
      </c>
      <c r="G550" s="5">
        <f t="shared" si="79"/>
        <v>0.10800006103613499</v>
      </c>
      <c r="H550" s="7">
        <f t="shared" si="80"/>
        <v>0.10800006103613499</v>
      </c>
      <c r="I550" s="6">
        <f t="shared" si="81"/>
        <v>71.820040589029773</v>
      </c>
      <c r="J550" s="4"/>
      <c r="K550" s="5">
        <f t="shared" si="82"/>
        <v>685.16318721934408</v>
      </c>
      <c r="L550" s="5">
        <f t="shared" si="83"/>
        <v>144.03101999999998</v>
      </c>
      <c r="M550" s="5">
        <f t="shared" si="84"/>
        <v>541.13216721934407</v>
      </c>
      <c r="N550" s="4"/>
    </row>
    <row r="551" spans="1:14" ht="15.75" x14ac:dyDescent="0.25">
      <c r="A551" s="9" t="str">
        <f t="shared" si="85"/>
        <v>-</v>
      </c>
      <c r="B551" s="8">
        <v>670</v>
      </c>
      <c r="C551" s="5" t="str">
        <f t="shared" si="79"/>
        <v/>
      </c>
      <c r="D551" s="5" t="str">
        <f t="shared" si="79"/>
        <v/>
      </c>
      <c r="E551" s="5" t="str">
        <f t="shared" si="79"/>
        <v/>
      </c>
      <c r="F551" s="5" t="str">
        <f t="shared" si="79"/>
        <v/>
      </c>
      <c r="G551" s="5">
        <f t="shared" si="79"/>
        <v>0.10726397034849895</v>
      </c>
      <c r="H551" s="7">
        <f t="shared" si="80"/>
        <v>0.10726397034849895</v>
      </c>
      <c r="I551" s="6">
        <f t="shared" si="81"/>
        <v>71.866860133494299</v>
      </c>
      <c r="J551" s="4"/>
      <c r="K551" s="5">
        <f t="shared" si="82"/>
        <v>685.60984567353557</v>
      </c>
      <c r="L551" s="5">
        <f t="shared" si="83"/>
        <v>145.11395999999999</v>
      </c>
      <c r="M551" s="5">
        <f t="shared" si="84"/>
        <v>540.49588567353555</v>
      </c>
      <c r="N551" s="4"/>
    </row>
    <row r="552" spans="1:14" ht="15.75" x14ac:dyDescent="0.25">
      <c r="A552" s="9" t="str">
        <f t="shared" si="85"/>
        <v>-</v>
      </c>
      <c r="B552" s="8">
        <v>675</v>
      </c>
      <c r="C552" s="5" t="str">
        <f t="shared" si="79"/>
        <v/>
      </c>
      <c r="D552" s="5" t="str">
        <f t="shared" si="79"/>
        <v/>
      </c>
      <c r="E552" s="5" t="str">
        <f t="shared" si="79"/>
        <v/>
      </c>
      <c r="F552" s="5" t="str">
        <f t="shared" si="79"/>
        <v/>
      </c>
      <c r="G552" s="5">
        <f t="shared" si="79"/>
        <v>0.10653831371279771</v>
      </c>
      <c r="H552" s="7">
        <f t="shared" si="80"/>
        <v>0.10653831371279771</v>
      </c>
      <c r="I552" s="6">
        <f t="shared" si="81"/>
        <v>71.913361756138457</v>
      </c>
      <c r="J552" s="4"/>
      <c r="K552" s="5">
        <f t="shared" si="82"/>
        <v>686.05347115356096</v>
      </c>
      <c r="L552" s="5">
        <f t="shared" si="83"/>
        <v>146.1969</v>
      </c>
      <c r="M552" s="5">
        <f t="shared" si="84"/>
        <v>539.85657115356094</v>
      </c>
      <c r="N552" s="4"/>
    </row>
    <row r="553" spans="1:14" ht="15.75" x14ac:dyDescent="0.25">
      <c r="A553" s="9" t="str">
        <f t="shared" si="85"/>
        <v>-</v>
      </c>
      <c r="B553" s="8">
        <v>680</v>
      </c>
      <c r="C553" s="5" t="str">
        <f t="shared" si="79"/>
        <v/>
      </c>
      <c r="D553" s="5" t="str">
        <f t="shared" si="79"/>
        <v/>
      </c>
      <c r="E553" s="5" t="str">
        <f t="shared" si="79"/>
        <v/>
      </c>
      <c r="F553" s="5" t="str">
        <f t="shared" si="79"/>
        <v/>
      </c>
      <c r="G553" s="5">
        <f t="shared" si="79"/>
        <v>0.10582286756899251</v>
      </c>
      <c r="H553" s="7">
        <f t="shared" si="80"/>
        <v>0.10582286756899251</v>
      </c>
      <c r="I553" s="6">
        <f t="shared" si="81"/>
        <v>71.959549946914905</v>
      </c>
      <c r="J553" s="4"/>
      <c r="K553" s="5">
        <f t="shared" si="82"/>
        <v>686.49410649356821</v>
      </c>
      <c r="L553" s="5">
        <f t="shared" si="83"/>
        <v>147.27984000000001</v>
      </c>
      <c r="M553" s="5">
        <f t="shared" si="84"/>
        <v>539.21426649356818</v>
      </c>
      <c r="N553" s="4"/>
    </row>
    <row r="554" spans="1:14" ht="15.75" x14ac:dyDescent="0.25">
      <c r="A554" s="9" t="str">
        <f t="shared" si="85"/>
        <v>-</v>
      </c>
      <c r="B554" s="8">
        <v>685</v>
      </c>
      <c r="C554" s="5" t="str">
        <f t="shared" si="79"/>
        <v/>
      </c>
      <c r="D554" s="5" t="str">
        <f t="shared" si="79"/>
        <v/>
      </c>
      <c r="E554" s="5" t="str">
        <f t="shared" si="79"/>
        <v/>
      </c>
      <c r="F554" s="5" t="str">
        <f t="shared" si="79"/>
        <v/>
      </c>
      <c r="G554" s="5">
        <f t="shared" si="79"/>
        <v>0.10511741474441604</v>
      </c>
      <c r="H554" s="7">
        <f t="shared" si="80"/>
        <v>0.10511741474441604</v>
      </c>
      <c r="I554" s="6">
        <f t="shared" si="81"/>
        <v>72.005429099924982</v>
      </c>
      <c r="J554" s="4"/>
      <c r="K554" s="5">
        <f t="shared" si="82"/>
        <v>686.93179361328441</v>
      </c>
      <c r="L554" s="5">
        <f t="shared" si="83"/>
        <v>148.36277999999999</v>
      </c>
      <c r="M554" s="5">
        <f t="shared" si="84"/>
        <v>538.56901361328437</v>
      </c>
      <c r="N554" s="4"/>
    </row>
    <row r="555" spans="1:14" ht="15.75" x14ac:dyDescent="0.25">
      <c r="A555" s="9" t="str">
        <f t="shared" si="85"/>
        <v>-</v>
      </c>
      <c r="B555" s="8">
        <v>690</v>
      </c>
      <c r="C555" s="5" t="str">
        <f t="shared" si="79"/>
        <v/>
      </c>
      <c r="D555" s="5" t="str">
        <f t="shared" si="79"/>
        <v/>
      </c>
      <c r="E555" s="5" t="str">
        <f t="shared" si="79"/>
        <v/>
      </c>
      <c r="F555" s="5" t="str">
        <f t="shared" si="79"/>
        <v/>
      </c>
      <c r="G555" s="5">
        <f t="shared" si="79"/>
        <v>0.10442174422630182</v>
      </c>
      <c r="H555" s="7">
        <f t="shared" si="80"/>
        <v>0.10442174422630182</v>
      </c>
      <c r="I555" s="6">
        <f t="shared" si="81"/>
        <v>72.051003516148256</v>
      </c>
      <c r="J555" s="4"/>
      <c r="K555" s="5">
        <f t="shared" si="82"/>
        <v>687.3665735440544</v>
      </c>
      <c r="L555" s="5">
        <f t="shared" si="83"/>
        <v>149.44571999999999</v>
      </c>
      <c r="M555" s="5">
        <f t="shared" si="84"/>
        <v>537.92085354405435</v>
      </c>
      <c r="N555" s="4"/>
    </row>
    <row r="556" spans="1:14" ht="15.75" x14ac:dyDescent="0.25">
      <c r="A556" s="9" t="str">
        <f t="shared" si="85"/>
        <v>-</v>
      </c>
      <c r="B556" s="8">
        <v>695</v>
      </c>
      <c r="C556" s="5" t="str">
        <f t="shared" si="79"/>
        <v/>
      </c>
      <c r="D556" s="5" t="str">
        <f t="shared" si="79"/>
        <v/>
      </c>
      <c r="E556" s="5" t="str">
        <f t="shared" si="79"/>
        <v/>
      </c>
      <c r="F556" s="5" t="str">
        <f t="shared" si="79"/>
        <v/>
      </c>
      <c r="G556" s="5">
        <f t="shared" si="79"/>
        <v>0.10373565094399045</v>
      </c>
      <c r="H556" s="7">
        <f t="shared" si="80"/>
        <v>0.10373565094399045</v>
      </c>
      <c r="I556" s="6">
        <f t="shared" si="81"/>
        <v>72.096277406073369</v>
      </c>
      <c r="J556" s="4"/>
      <c r="K556" s="5">
        <f t="shared" si="82"/>
        <v>687.79848645393997</v>
      </c>
      <c r="L556" s="5">
        <f t="shared" si="83"/>
        <v>150.52866</v>
      </c>
      <c r="M556" s="5">
        <f t="shared" si="84"/>
        <v>537.26982645393991</v>
      </c>
      <c r="N556" s="4"/>
    </row>
    <row r="557" spans="1:14" ht="15.75" x14ac:dyDescent="0.25">
      <c r="A557" s="9" t="str">
        <f t="shared" si="85"/>
        <v>-</v>
      </c>
      <c r="B557" s="8">
        <v>700</v>
      </c>
      <c r="C557" s="5" t="str">
        <f t="shared" si="79"/>
        <v/>
      </c>
      <c r="D557" s="5" t="str">
        <f t="shared" si="79"/>
        <v/>
      </c>
      <c r="E557" s="5" t="str">
        <f t="shared" si="79"/>
        <v/>
      </c>
      <c r="F557" s="5" t="str">
        <f t="shared" si="79"/>
        <v/>
      </c>
      <c r="G557" s="5">
        <f t="shared" si="79"/>
        <v>0.1030589355603401</v>
      </c>
      <c r="H557" s="7">
        <f t="shared" si="80"/>
        <v>0.1030589355603401</v>
      </c>
      <c r="I557" s="6">
        <f t="shared" si="81"/>
        <v>72.141254892238067</v>
      </c>
      <c r="J557" s="4"/>
      <c r="K557" s="5">
        <f t="shared" si="82"/>
        <v>688.22757167195107</v>
      </c>
      <c r="L557" s="5">
        <f t="shared" si="83"/>
        <v>151.61160000000001</v>
      </c>
      <c r="M557" s="5">
        <f t="shared" si="84"/>
        <v>536.615971671951</v>
      </c>
      <c r="N557" s="4"/>
    </row>
    <row r="558" spans="1:14" ht="15.75" x14ac:dyDescent="0.25">
      <c r="A558" s="9" t="str">
        <f t="shared" si="85"/>
        <v>-</v>
      </c>
      <c r="B558" s="8">
        <v>705</v>
      </c>
      <c r="C558" s="5" t="str">
        <f t="shared" si="79"/>
        <v/>
      </c>
      <c r="D558" s="5" t="str">
        <f t="shared" si="79"/>
        <v/>
      </c>
      <c r="E558" s="5" t="str">
        <f t="shared" si="79"/>
        <v/>
      </c>
      <c r="F558" s="5" t="str">
        <f t="shared" si="79"/>
        <v/>
      </c>
      <c r="G558" s="5">
        <f t="shared" si="79"/>
        <v>0.10239140427188485</v>
      </c>
      <c r="H558" s="7">
        <f t="shared" si="80"/>
        <v>0.10239140427188485</v>
      </c>
      <c r="I558" s="6">
        <f t="shared" si="81"/>
        <v>72.185940011678824</v>
      </c>
      <c r="J558" s="4"/>
      <c r="K558" s="5">
        <f t="shared" si="82"/>
        <v>688.65386771141596</v>
      </c>
      <c r="L558" s="5">
        <f t="shared" si="83"/>
        <v>152.69454000000002</v>
      </c>
      <c r="M558" s="5">
        <f t="shared" si="84"/>
        <v>535.95932771141588</v>
      </c>
      <c r="N558" s="4"/>
    </row>
    <row r="559" spans="1:14" ht="15.75" x14ac:dyDescent="0.25">
      <c r="A559" s="9" t="str">
        <f t="shared" si="85"/>
        <v>-</v>
      </c>
      <c r="B559" s="8">
        <v>710</v>
      </c>
      <c r="C559" s="5" t="str">
        <f t="shared" si="79"/>
        <v/>
      </c>
      <c r="D559" s="5" t="str">
        <f t="shared" si="79"/>
        <v/>
      </c>
      <c r="E559" s="5" t="str">
        <f t="shared" si="79"/>
        <v/>
      </c>
      <c r="F559" s="5" t="str">
        <f t="shared" si="79"/>
        <v/>
      </c>
      <c r="G559" s="5">
        <f t="shared" si="79"/>
        <v>0.10173286861731912</v>
      </c>
      <c r="H559" s="7">
        <f t="shared" si="80"/>
        <v>0.10173286861731912</v>
      </c>
      <c r="I559" s="6">
        <f t="shared" si="81"/>
        <v>72.23033671829657</v>
      </c>
      <c r="J559" s="4"/>
      <c r="K559" s="5">
        <f t="shared" si="82"/>
        <v>689.0774122925493</v>
      </c>
      <c r="L559" s="5">
        <f t="shared" si="83"/>
        <v>153.77747999999997</v>
      </c>
      <c r="M559" s="5">
        <f t="shared" si="84"/>
        <v>535.29993229254933</v>
      </c>
      <c r="N559" s="4"/>
    </row>
    <row r="560" spans="1:14" ht="15.75" x14ac:dyDescent="0.25">
      <c r="A560" s="9" t="str">
        <f t="shared" si="85"/>
        <v>-</v>
      </c>
      <c r="B560" s="8">
        <v>715</v>
      </c>
      <c r="C560" s="5" t="str">
        <f t="shared" si="79"/>
        <v/>
      </c>
      <c r="D560" s="5" t="str">
        <f t="shared" si="79"/>
        <v/>
      </c>
      <c r="E560" s="5" t="str">
        <f t="shared" si="79"/>
        <v/>
      </c>
      <c r="F560" s="5" t="str">
        <f t="shared" si="79"/>
        <v/>
      </c>
      <c r="G560" s="5">
        <f t="shared" si="79"/>
        <v>0.10108314529390196</v>
      </c>
      <c r="H560" s="7">
        <f t="shared" si="80"/>
        <v>0.10108314529390196</v>
      </c>
      <c r="I560" s="6">
        <f t="shared" si="81"/>
        <v>72.274448885139904</v>
      </c>
      <c r="J560" s="4"/>
      <c r="K560" s="5">
        <f t="shared" si="82"/>
        <v>689.49824236423467</v>
      </c>
      <c r="L560" s="5">
        <f t="shared" si="83"/>
        <v>154.86041999999998</v>
      </c>
      <c r="M560" s="5">
        <f t="shared" si="84"/>
        <v>534.63782236423469</v>
      </c>
      <c r="N560" s="4"/>
    </row>
    <row r="561" spans="1:14" ht="15.75" x14ac:dyDescent="0.25">
      <c r="A561" s="9" t="str">
        <f t="shared" si="85"/>
        <v>-</v>
      </c>
      <c r="B561" s="8">
        <v>720</v>
      </c>
      <c r="C561" s="5" t="str">
        <f t="shared" ref="C561:G576" si="86">IF(AND($B561&gt;=C$412,$B561&lt;=C$413),(C$414/60)*$B561^(-C$415),"")</f>
        <v/>
      </c>
      <c r="D561" s="5" t="str">
        <f t="shared" si="86"/>
        <v/>
      </c>
      <c r="E561" s="5" t="str">
        <f t="shared" si="86"/>
        <v/>
      </c>
      <c r="F561" s="5" t="str">
        <f t="shared" si="86"/>
        <v/>
      </c>
      <c r="G561" s="5">
        <f t="shared" si="86"/>
        <v>0.10044205598140359</v>
      </c>
      <c r="H561" s="7">
        <f t="shared" si="80"/>
        <v>0.10044205598140359</v>
      </c>
      <c r="I561" s="6">
        <f t="shared" si="81"/>
        <v>72.318280306610575</v>
      </c>
      <c r="J561" s="4"/>
      <c r="K561" s="5">
        <f t="shared" si="82"/>
        <v>689.91639412506481</v>
      </c>
      <c r="L561" s="5">
        <f t="shared" si="83"/>
        <v>155.94335999999998</v>
      </c>
      <c r="M561" s="5">
        <f t="shared" si="84"/>
        <v>533.97303412506483</v>
      </c>
      <c r="N561" s="4"/>
    </row>
    <row r="562" spans="1:14" ht="15.75" x14ac:dyDescent="0.25">
      <c r="A562" s="9" t="str">
        <f t="shared" si="85"/>
        <v>-</v>
      </c>
      <c r="B562" s="8">
        <v>725</v>
      </c>
      <c r="C562" s="5" t="str">
        <f t="shared" si="86"/>
        <v/>
      </c>
      <c r="D562" s="5" t="str">
        <f t="shared" si="86"/>
        <v/>
      </c>
      <c r="E562" s="5" t="str">
        <f t="shared" si="86"/>
        <v/>
      </c>
      <c r="F562" s="5" t="str">
        <f t="shared" si="86"/>
        <v/>
      </c>
      <c r="G562" s="5">
        <f t="shared" si="86"/>
        <v>9.9809427173233545E-2</v>
      </c>
      <c r="H562" s="7">
        <f t="shared" si="80"/>
        <v>9.9809427173233545E-2</v>
      </c>
      <c r="I562" s="6">
        <f t="shared" si="81"/>
        <v>72.361834700594315</v>
      </c>
      <c r="J562" s="4"/>
      <c r="K562" s="5">
        <f t="shared" si="82"/>
        <v>690.33190304366974</v>
      </c>
      <c r="L562" s="5">
        <f t="shared" si="83"/>
        <v>157.02629999999999</v>
      </c>
      <c r="M562" s="5">
        <f t="shared" si="84"/>
        <v>533.30560304366975</v>
      </c>
      <c r="N562" s="4"/>
    </row>
    <row r="563" spans="1:14" ht="15.75" x14ac:dyDescent="0.25">
      <c r="A563" s="9" t="str">
        <f t="shared" si="85"/>
        <v>-</v>
      </c>
      <c r="B563" s="8">
        <v>730</v>
      </c>
      <c r="C563" s="5" t="str">
        <f t="shared" si="86"/>
        <v/>
      </c>
      <c r="D563" s="5" t="str">
        <f t="shared" si="86"/>
        <v/>
      </c>
      <c r="E563" s="5" t="str">
        <f t="shared" si="86"/>
        <v/>
      </c>
      <c r="F563" s="5" t="str">
        <f t="shared" si="86"/>
        <v/>
      </c>
      <c r="G563" s="5">
        <f t="shared" si="86"/>
        <v>9.9185090014409255E-2</v>
      </c>
      <c r="H563" s="7">
        <f t="shared" si="80"/>
        <v>9.9185090014409255E-2</v>
      </c>
      <c r="I563" s="6">
        <f t="shared" si="81"/>
        <v>72.405115710518757</v>
      </c>
      <c r="J563" s="4"/>
      <c r="K563" s="5">
        <f t="shared" si="82"/>
        <v>690.74480387834888</v>
      </c>
      <c r="L563" s="5">
        <f t="shared" si="83"/>
        <v>158.10924</v>
      </c>
      <c r="M563" s="5">
        <f t="shared" si="84"/>
        <v>532.63556387834888</v>
      </c>
      <c r="N563" s="4"/>
    </row>
    <row r="564" spans="1:14" ht="15.75" x14ac:dyDescent="0.25">
      <c r="A564" s="9" t="str">
        <f t="shared" si="85"/>
        <v>-</v>
      </c>
      <c r="B564" s="8">
        <v>735</v>
      </c>
      <c r="C564" s="5" t="str">
        <f t="shared" si="86"/>
        <v/>
      </c>
      <c r="D564" s="5" t="str">
        <f t="shared" si="86"/>
        <v/>
      </c>
      <c r="E564" s="5" t="str">
        <f t="shared" si="86"/>
        <v/>
      </c>
      <c r="F564" s="5" t="str">
        <f t="shared" si="86"/>
        <v/>
      </c>
      <c r="G564" s="5">
        <f t="shared" si="86"/>
        <v>9.8568880146044924E-2</v>
      </c>
      <c r="H564" s="7">
        <f t="shared" si="80"/>
        <v>9.8568880146044924E-2</v>
      </c>
      <c r="I564" s="6">
        <f t="shared" si="81"/>
        <v>72.448126907343024</v>
      </c>
      <c r="J564" s="4"/>
      <c r="K564" s="5">
        <f t="shared" si="82"/>
        <v>691.15513069605242</v>
      </c>
      <c r="L564" s="5">
        <f t="shared" si="83"/>
        <v>159.19217999999998</v>
      </c>
      <c r="M564" s="5">
        <f t="shared" si="84"/>
        <v>531.96295069605242</v>
      </c>
      <c r="N564" s="4"/>
    </row>
    <row r="565" spans="1:14" ht="15.75" x14ac:dyDescent="0.25">
      <c r="A565" s="9" t="str">
        <f t="shared" si="85"/>
        <v>-</v>
      </c>
      <c r="B565" s="8">
        <v>740</v>
      </c>
      <c r="C565" s="5" t="str">
        <f t="shared" si="86"/>
        <v/>
      </c>
      <c r="D565" s="5" t="str">
        <f t="shared" si="86"/>
        <v/>
      </c>
      <c r="E565" s="5" t="str">
        <f t="shared" si="86"/>
        <v/>
      </c>
      <c r="F565" s="5" t="str">
        <f t="shared" si="86"/>
        <v/>
      </c>
      <c r="G565" s="5">
        <f t="shared" si="86"/>
        <v>9.7960637556055205E-2</v>
      </c>
      <c r="H565" s="7">
        <f t="shared" si="80"/>
        <v>9.7960637556055205E-2</v>
      </c>
      <c r="I565" s="6">
        <f t="shared" si="81"/>
        <v>72.490871791480856</v>
      </c>
      <c r="J565" s="4"/>
      <c r="K565" s="5">
        <f t="shared" si="82"/>
        <v>691.56291689072737</v>
      </c>
      <c r="L565" s="5">
        <f t="shared" si="83"/>
        <v>160.27511999999999</v>
      </c>
      <c r="M565" s="5">
        <f t="shared" si="84"/>
        <v>531.28779689072735</v>
      </c>
      <c r="N565" s="4"/>
    </row>
    <row r="566" spans="1:14" ht="15.75" x14ac:dyDescent="0.25">
      <c r="A566" s="9" t="str">
        <f t="shared" si="85"/>
        <v>-</v>
      </c>
      <c r="B566" s="8">
        <v>745</v>
      </c>
      <c r="C566" s="5" t="str">
        <f t="shared" si="86"/>
        <v/>
      </c>
      <c r="D566" s="5" t="str">
        <f t="shared" si="86"/>
        <v/>
      </c>
      <c r="E566" s="5" t="str">
        <f t="shared" si="86"/>
        <v/>
      </c>
      <c r="F566" s="5" t="str">
        <f t="shared" si="86"/>
        <v/>
      </c>
      <c r="G566" s="5">
        <f t="shared" si="86"/>
        <v>9.736020643578551E-2</v>
      </c>
      <c r="H566" s="7">
        <f t="shared" si="80"/>
        <v>9.736020643578551E-2</v>
      </c>
      <c r="I566" s="6">
        <f t="shared" si="81"/>
        <v>72.533353794660201</v>
      </c>
      <c r="J566" s="4"/>
      <c r="K566" s="5">
        <f t="shared" si="82"/>
        <v>691.96819520105828</v>
      </c>
      <c r="L566" s="5">
        <f t="shared" si="83"/>
        <v>161.35805999999999</v>
      </c>
      <c r="M566" s="5">
        <f t="shared" si="84"/>
        <v>530.61013520105826</v>
      </c>
      <c r="N566" s="4"/>
    </row>
    <row r="567" spans="1:14" ht="15.75" x14ac:dyDescent="0.25">
      <c r="A567" s="9" t="str">
        <f t="shared" si="85"/>
        <v>-</v>
      </c>
      <c r="B567" s="8">
        <v>750</v>
      </c>
      <c r="C567" s="5" t="str">
        <f t="shared" si="86"/>
        <v/>
      </c>
      <c r="D567" s="5" t="str">
        <f t="shared" si="86"/>
        <v/>
      </c>
      <c r="E567" s="5" t="str">
        <f t="shared" si="86"/>
        <v/>
      </c>
      <c r="F567" s="5" t="str">
        <f t="shared" si="86"/>
        <v/>
      </c>
      <c r="G567" s="5">
        <f t="shared" si="86"/>
        <v>9.6767435042295138E-2</v>
      </c>
      <c r="H567" s="7">
        <f t="shared" si="80"/>
        <v>9.6767435042295138E-2</v>
      </c>
      <c r="I567" s="6">
        <f t="shared" si="81"/>
        <v>72.575576281721354</v>
      </c>
      <c r="J567" s="4"/>
      <c r="K567" s="5">
        <f t="shared" si="82"/>
        <v>692.37099772762167</v>
      </c>
      <c r="L567" s="5">
        <f t="shared" si="83"/>
        <v>162.441</v>
      </c>
      <c r="M567" s="5">
        <f t="shared" si="84"/>
        <v>529.92999772762164</v>
      </c>
      <c r="N567" s="4"/>
    </row>
    <row r="568" spans="1:14" ht="15.75" x14ac:dyDescent="0.25">
      <c r="A568" s="9" t="str">
        <f t="shared" si="85"/>
        <v>-</v>
      </c>
      <c r="B568" s="8">
        <v>755</v>
      </c>
      <c r="C568" s="5" t="str">
        <f t="shared" si="86"/>
        <v/>
      </c>
      <c r="D568" s="5" t="str">
        <f t="shared" si="86"/>
        <v/>
      </c>
      <c r="E568" s="5" t="str">
        <f t="shared" si="86"/>
        <v/>
      </c>
      <c r="F568" s="5" t="str">
        <f t="shared" si="86"/>
        <v/>
      </c>
      <c r="G568" s="5">
        <f t="shared" si="86"/>
        <v>9.6182175566035255E-2</v>
      </c>
      <c r="H568" s="7">
        <f t="shared" si="80"/>
        <v>9.6182175566035255E-2</v>
      </c>
      <c r="I568" s="6">
        <f t="shared" si="81"/>
        <v>72.61754255235661</v>
      </c>
      <c r="J568" s="4"/>
      <c r="K568" s="5">
        <f t="shared" si="82"/>
        <v>692.77135594948209</v>
      </c>
      <c r="L568" s="5">
        <f t="shared" si="83"/>
        <v>163.52394000000001</v>
      </c>
      <c r="M568" s="5">
        <f t="shared" si="84"/>
        <v>529.24741594948205</v>
      </c>
      <c r="N568" s="4"/>
    </row>
    <row r="569" spans="1:14" ht="15.75" x14ac:dyDescent="0.25">
      <c r="A569" s="9" t="str">
        <f t="shared" si="85"/>
        <v>-</v>
      </c>
      <c r="B569" s="8">
        <v>760</v>
      </c>
      <c r="C569" s="5" t="str">
        <f t="shared" si="86"/>
        <v/>
      </c>
      <c r="D569" s="5" t="str">
        <f t="shared" si="86"/>
        <v/>
      </c>
      <c r="E569" s="5" t="str">
        <f t="shared" si="86"/>
        <v/>
      </c>
      <c r="F569" s="5" t="str">
        <f t="shared" si="86"/>
        <v/>
      </c>
      <c r="G569" s="5">
        <f t="shared" si="86"/>
        <v>9.560428400367571E-2</v>
      </c>
      <c r="H569" s="7">
        <f t="shared" si="80"/>
        <v>9.560428400367571E-2</v>
      </c>
      <c r="I569" s="6">
        <f t="shared" si="81"/>
        <v>72.659255842793542</v>
      </c>
      <c r="J569" s="4"/>
      <c r="K569" s="5">
        <f t="shared" si="82"/>
        <v>693.16930074025038</v>
      </c>
      <c r="L569" s="5">
        <f t="shared" si="83"/>
        <v>164.60688000000002</v>
      </c>
      <c r="M569" s="5">
        <f t="shared" si="84"/>
        <v>528.56242074025033</v>
      </c>
      <c r="N569" s="4"/>
    </row>
    <row r="570" spans="1:14" ht="15.75" x14ac:dyDescent="0.25">
      <c r="A570" s="9" t="str">
        <f t="shared" si="85"/>
        <v>-</v>
      </c>
      <c r="B570" s="8">
        <v>765</v>
      </c>
      <c r="C570" s="5" t="str">
        <f t="shared" si="86"/>
        <v/>
      </c>
      <c r="D570" s="5" t="str">
        <f t="shared" si="86"/>
        <v/>
      </c>
      <c r="E570" s="5" t="str">
        <f t="shared" si="86"/>
        <v/>
      </c>
      <c r="F570" s="5" t="str">
        <f t="shared" si="86"/>
        <v/>
      </c>
      <c r="G570" s="5">
        <f t="shared" si="86"/>
        <v>9.5033620035848101E-2</v>
      </c>
      <c r="H570" s="7">
        <f t="shared" si="80"/>
        <v>9.5033620035848101E-2</v>
      </c>
      <c r="I570" s="6">
        <f t="shared" si="81"/>
        <v>72.700719327423798</v>
      </c>
      <c r="J570" s="4"/>
      <c r="K570" s="5">
        <f t="shared" si="82"/>
        <v>693.56486238362299</v>
      </c>
      <c r="L570" s="5">
        <f t="shared" si="83"/>
        <v>165.68982</v>
      </c>
      <c r="M570" s="5">
        <f t="shared" si="84"/>
        <v>527.87504238362294</v>
      </c>
      <c r="N570" s="4"/>
    </row>
    <row r="571" spans="1:14" ht="15.75" x14ac:dyDescent="0.25">
      <c r="A571" s="9" t="str">
        <f t="shared" si="85"/>
        <v>-</v>
      </c>
      <c r="B571" s="8">
        <v>770</v>
      </c>
      <c r="C571" s="5" t="str">
        <f t="shared" si="86"/>
        <v/>
      </c>
      <c r="D571" s="5" t="str">
        <f t="shared" si="86"/>
        <v/>
      </c>
      <c r="E571" s="5" t="str">
        <f t="shared" si="86"/>
        <v/>
      </c>
      <c r="F571" s="5" t="str">
        <f t="shared" si="86"/>
        <v/>
      </c>
      <c r="G571" s="5">
        <f t="shared" si="86"/>
        <v>9.4470046909584549E-2</v>
      </c>
      <c r="H571" s="7">
        <f t="shared" si="80"/>
        <v>9.4470046909584549E-2</v>
      </c>
      <c r="I571" s="6">
        <f t="shared" si="81"/>
        <v>72.741936120380103</v>
      </c>
      <c r="J571" s="4"/>
      <c r="K571" s="5">
        <f t="shared" si="82"/>
        <v>693.95807058842615</v>
      </c>
      <c r="L571" s="5">
        <f t="shared" si="83"/>
        <v>166.77276000000001</v>
      </c>
      <c r="M571" s="5">
        <f t="shared" si="84"/>
        <v>527.18531058842609</v>
      </c>
      <c r="N571" s="4"/>
    </row>
    <row r="572" spans="1:14" ht="15.75" x14ac:dyDescent="0.25">
      <c r="A572" s="9" t="str">
        <f t="shared" si="85"/>
        <v>-</v>
      </c>
      <c r="B572" s="8">
        <v>775</v>
      </c>
      <c r="C572" s="5" t="str">
        <f t="shared" si="86"/>
        <v/>
      </c>
      <c r="D572" s="5" t="str">
        <f t="shared" si="86"/>
        <v/>
      </c>
      <c r="E572" s="5" t="str">
        <f t="shared" si="86"/>
        <v/>
      </c>
      <c r="F572" s="5" t="str">
        <f t="shared" si="86"/>
        <v/>
      </c>
      <c r="G572" s="5">
        <f t="shared" si="86"/>
        <v>9.391343132524195E-2</v>
      </c>
      <c r="H572" s="7">
        <f t="shared" si="80"/>
        <v>9.391343132524195E-2</v>
      </c>
      <c r="I572" s="6">
        <f t="shared" si="81"/>
        <v>72.782909277062515</v>
      </c>
      <c r="J572" s="4"/>
      <c r="K572" s="5">
        <f t="shared" si="82"/>
        <v>694.3489545031764</v>
      </c>
      <c r="L572" s="5">
        <f t="shared" si="83"/>
        <v>167.85569999999998</v>
      </c>
      <c r="M572" s="5">
        <f t="shared" si="84"/>
        <v>526.49325450317644</v>
      </c>
      <c r="N572" s="4"/>
    </row>
    <row r="573" spans="1:14" ht="15.75" x14ac:dyDescent="0.25">
      <c r="A573" s="9" t="str">
        <f t="shared" si="85"/>
        <v>-</v>
      </c>
      <c r="B573" s="8">
        <v>780</v>
      </c>
      <c r="C573" s="5" t="str">
        <f t="shared" si="86"/>
        <v/>
      </c>
      <c r="D573" s="5" t="str">
        <f t="shared" si="86"/>
        <v/>
      </c>
      <c r="E573" s="5" t="str">
        <f t="shared" si="86"/>
        <v/>
      </c>
      <c r="F573" s="5" t="str">
        <f t="shared" si="86"/>
        <v/>
      </c>
      <c r="G573" s="5">
        <f t="shared" si="86"/>
        <v>9.3363643327714671E-2</v>
      </c>
      <c r="H573" s="7">
        <f t="shared" si="80"/>
        <v>9.3363643327714671E-2</v>
      </c>
      <c r="I573" s="6">
        <f t="shared" si="81"/>
        <v>72.823641795617448</v>
      </c>
      <c r="J573" s="4"/>
      <c r="K573" s="5">
        <f t="shared" si="82"/>
        <v>694.7375427301904</v>
      </c>
      <c r="L573" s="5">
        <f t="shared" si="83"/>
        <v>168.93863999999999</v>
      </c>
      <c r="M573" s="5">
        <f t="shared" si="84"/>
        <v>525.79890273019043</v>
      </c>
      <c r="N573" s="4"/>
    </row>
    <row r="574" spans="1:14" ht="15.75" x14ac:dyDescent="0.25">
      <c r="A574" s="9" t="str">
        <f t="shared" si="85"/>
        <v>-</v>
      </c>
      <c r="B574" s="8">
        <v>785</v>
      </c>
      <c r="C574" s="5" t="str">
        <f t="shared" si="86"/>
        <v/>
      </c>
      <c r="D574" s="5" t="str">
        <f t="shared" si="86"/>
        <v/>
      </c>
      <c r="E574" s="5" t="str">
        <f t="shared" si="86"/>
        <v/>
      </c>
      <c r="F574" s="5" t="str">
        <f t="shared" si="86"/>
        <v/>
      </c>
      <c r="G574" s="5">
        <f t="shared" si="86"/>
        <v>9.2820556201743815E-2</v>
      </c>
      <c r="H574" s="7">
        <f t="shared" si="80"/>
        <v>9.2820556201743815E-2</v>
      </c>
      <c r="I574" s="6">
        <f t="shared" si="81"/>
        <v>72.864136618368889</v>
      </c>
      <c r="J574" s="4"/>
      <c r="K574" s="5">
        <f t="shared" si="82"/>
        <v>695.12386333923916</v>
      </c>
      <c r="L574" s="5">
        <f t="shared" si="83"/>
        <v>170.02158</v>
      </c>
      <c r="M574" s="5">
        <f t="shared" si="84"/>
        <v>525.10228333923919</v>
      </c>
      <c r="N574" s="4"/>
    </row>
    <row r="575" spans="1:14" ht="15.75" x14ac:dyDescent="0.25">
      <c r="A575" s="9" t="str">
        <f t="shared" si="85"/>
        <v>-</v>
      </c>
      <c r="B575" s="8">
        <v>790</v>
      </c>
      <c r="C575" s="5" t="str">
        <f t="shared" si="86"/>
        <v/>
      </c>
      <c r="D575" s="5" t="str">
        <f t="shared" si="86"/>
        <v/>
      </c>
      <c r="E575" s="5" t="str">
        <f t="shared" si="86"/>
        <v/>
      </c>
      <c r="F575" s="5" t="str">
        <f t="shared" si="86"/>
        <v/>
      </c>
      <c r="G575" s="5">
        <f t="shared" si="86"/>
        <v>9.2284046371146913E-2</v>
      </c>
      <c r="H575" s="7">
        <f t="shared" si="80"/>
        <v>9.2284046371146913E-2</v>
      </c>
      <c r="I575" s="6">
        <f t="shared" si="81"/>
        <v>72.904396633206062</v>
      </c>
      <c r="J575" s="4"/>
      <c r="K575" s="5">
        <f t="shared" si="82"/>
        <v>695.50794388078589</v>
      </c>
      <c r="L575" s="5">
        <f t="shared" si="83"/>
        <v>171.10451999999998</v>
      </c>
      <c r="M575" s="5">
        <f t="shared" si="84"/>
        <v>524.40342388078591</v>
      </c>
      <c r="N575" s="4"/>
    </row>
    <row r="576" spans="1:14" ht="15.75" x14ac:dyDescent="0.25">
      <c r="A576" s="9" t="str">
        <f t="shared" si="85"/>
        <v>-</v>
      </c>
      <c r="B576" s="8">
        <v>795</v>
      </c>
      <c r="C576" s="5" t="str">
        <f t="shared" si="86"/>
        <v/>
      </c>
      <c r="D576" s="5" t="str">
        <f t="shared" si="86"/>
        <v/>
      </c>
      <c r="E576" s="5" t="str">
        <f t="shared" si="86"/>
        <v/>
      </c>
      <c r="F576" s="5" t="str">
        <f t="shared" si="86"/>
        <v/>
      </c>
      <c r="G576" s="5">
        <f t="shared" si="86"/>
        <v>9.175399330179608E-2</v>
      </c>
      <c r="H576" s="7">
        <f t="shared" si="80"/>
        <v>9.175399330179608E-2</v>
      </c>
      <c r="I576" s="6">
        <f t="shared" si="81"/>
        <v>72.944424674927888</v>
      </c>
      <c r="J576" s="4"/>
      <c r="K576" s="5">
        <f t="shared" si="82"/>
        <v>695.88981139881207</v>
      </c>
      <c r="L576" s="5">
        <f t="shared" si="83"/>
        <v>172.18745999999999</v>
      </c>
      <c r="M576" s="5">
        <f t="shared" si="84"/>
        <v>523.70235139881208</v>
      </c>
      <c r="N576" s="4"/>
    </row>
    <row r="577" spans="1:14" ht="15.75" x14ac:dyDescent="0.25">
      <c r="A577" s="9" t="str">
        <f t="shared" si="85"/>
        <v>-</v>
      </c>
      <c r="B577" s="8">
        <v>800</v>
      </c>
      <c r="C577" s="5" t="str">
        <f t="shared" ref="C577:G592" si="87">IF(AND($B577&gt;=C$412,$B577&lt;=C$413),(C$414/60)*$B577^(-C$415),"")</f>
        <v/>
      </c>
      <c r="D577" s="5" t="str">
        <f t="shared" si="87"/>
        <v/>
      </c>
      <c r="E577" s="5" t="str">
        <f t="shared" si="87"/>
        <v/>
      </c>
      <c r="F577" s="5" t="str">
        <f t="shared" si="87"/>
        <v/>
      </c>
      <c r="G577" s="5">
        <f t="shared" si="87"/>
        <v>9.1230279408181653E-2</v>
      </c>
      <c r="H577" s="7">
        <f t="shared" si="80"/>
        <v>9.1230279408181653E-2</v>
      </c>
      <c r="I577" s="6">
        <f t="shared" si="81"/>
        <v>72.984223526545321</v>
      </c>
      <c r="J577" s="4"/>
      <c r="K577" s="5">
        <f t="shared" si="82"/>
        <v>696.26949244324237</v>
      </c>
      <c r="L577" s="5">
        <f t="shared" si="83"/>
        <v>173.2704</v>
      </c>
      <c r="M577" s="5">
        <f t="shared" si="84"/>
        <v>522.99909244324238</v>
      </c>
      <c r="N577" s="4"/>
    </row>
    <row r="578" spans="1:14" ht="15.75" x14ac:dyDescent="0.25">
      <c r="A578" s="9" t="str">
        <f t="shared" si="85"/>
        <v>-</v>
      </c>
      <c r="B578" s="8">
        <v>805</v>
      </c>
      <c r="C578" s="5" t="str">
        <f t="shared" si="87"/>
        <v/>
      </c>
      <c r="D578" s="5" t="str">
        <f t="shared" si="87"/>
        <v/>
      </c>
      <c r="E578" s="5" t="str">
        <f t="shared" si="87"/>
        <v/>
      </c>
      <c r="F578" s="5" t="str">
        <f t="shared" si="87"/>
        <v/>
      </c>
      <c r="G578" s="5">
        <f t="shared" si="87"/>
        <v>9.0712789963409562E-2</v>
      </c>
      <c r="H578" s="7">
        <f t="shared" si="80"/>
        <v>9.0712789963409562E-2</v>
      </c>
      <c r="I578" s="6">
        <f t="shared" si="81"/>
        <v>73.0237959205447</v>
      </c>
      <c r="J578" s="4"/>
      <c r="K578" s="5">
        <f t="shared" si="82"/>
        <v>696.64701308199642</v>
      </c>
      <c r="L578" s="5">
        <f t="shared" si="83"/>
        <v>174.35334</v>
      </c>
      <c r="M578" s="5">
        <f t="shared" si="84"/>
        <v>522.29367308199642</v>
      </c>
      <c r="N578" s="4"/>
    </row>
    <row r="579" spans="1:14" ht="15.75" x14ac:dyDescent="0.25">
      <c r="A579" s="9" t="str">
        <f t="shared" si="85"/>
        <v>-</v>
      </c>
      <c r="B579" s="8">
        <v>810</v>
      </c>
      <c r="C579" s="5" t="str">
        <f t="shared" si="87"/>
        <v/>
      </c>
      <c r="D579" s="5" t="str">
        <f t="shared" si="87"/>
        <v/>
      </c>
      <c r="E579" s="5" t="str">
        <f t="shared" si="87"/>
        <v/>
      </c>
      <c r="F579" s="5" t="str">
        <f t="shared" si="87"/>
        <v/>
      </c>
      <c r="G579" s="5">
        <f t="shared" si="87"/>
        <v>9.0201413012484091E-2</v>
      </c>
      <c r="H579" s="7">
        <f t="shared" si="80"/>
        <v>9.0201413012484091E-2</v>
      </c>
      <c r="I579" s="6">
        <f t="shared" si="81"/>
        <v>73.06314454011212</v>
      </c>
      <c r="J579" s="4"/>
      <c r="K579" s="5">
        <f t="shared" si="82"/>
        <v>697.02239891266959</v>
      </c>
      <c r="L579" s="5">
        <f t="shared" si="83"/>
        <v>175.43628000000001</v>
      </c>
      <c r="M579" s="5">
        <f t="shared" si="84"/>
        <v>521.58611891266958</v>
      </c>
      <c r="N579" s="4"/>
    </row>
    <row r="580" spans="1:14" ht="15.75" x14ac:dyDescent="0.25">
      <c r="A580" s="9" t="str">
        <f t="shared" si="85"/>
        <v>-</v>
      </c>
      <c r="B580" s="8">
        <v>815</v>
      </c>
      <c r="C580" s="5" t="str">
        <f t="shared" si="87"/>
        <v/>
      </c>
      <c r="D580" s="5" t="str">
        <f t="shared" si="87"/>
        <v/>
      </c>
      <c r="E580" s="5" t="str">
        <f t="shared" si="87"/>
        <v/>
      </c>
      <c r="F580" s="5" t="str">
        <f t="shared" si="87"/>
        <v/>
      </c>
      <c r="G580" s="5">
        <f t="shared" si="87"/>
        <v>8.9696039288737289E-2</v>
      </c>
      <c r="H580" s="7">
        <f t="shared" si="80"/>
        <v>8.9696039288737289E-2</v>
      </c>
      <c r="I580" s="6">
        <f t="shared" si="81"/>
        <v>73.102272020320896</v>
      </c>
      <c r="J580" s="4"/>
      <c r="K580" s="5">
        <f t="shared" si="82"/>
        <v>697.39567507386141</v>
      </c>
      <c r="L580" s="5">
        <f t="shared" si="83"/>
        <v>176.51921999999999</v>
      </c>
      <c r="M580" s="5">
        <f t="shared" si="84"/>
        <v>520.87645507386139</v>
      </c>
      <c r="N580" s="4"/>
    </row>
    <row r="581" spans="1:14" ht="15.75" x14ac:dyDescent="0.25">
      <c r="A581" s="9" t="str">
        <f t="shared" si="85"/>
        <v>-</v>
      </c>
      <c r="B581" s="8">
        <v>820</v>
      </c>
      <c r="C581" s="5" t="str">
        <f t="shared" si="87"/>
        <v/>
      </c>
      <c r="D581" s="5" t="str">
        <f t="shared" si="87"/>
        <v/>
      </c>
      <c r="E581" s="5" t="str">
        <f t="shared" si="87"/>
        <v/>
      </c>
      <c r="F581" s="5" t="str">
        <f t="shared" si="87"/>
        <v/>
      </c>
      <c r="G581" s="5">
        <f t="shared" si="87"/>
        <v>8.9196562133272594E-2</v>
      </c>
      <c r="H581" s="7">
        <f t="shared" si="80"/>
        <v>8.9196562133272594E-2</v>
      </c>
      <c r="I581" s="6">
        <f t="shared" si="81"/>
        <v>73.141180949283523</v>
      </c>
      <c r="J581" s="4"/>
      <c r="K581" s="5">
        <f t="shared" si="82"/>
        <v>697.7668662561648</v>
      </c>
      <c r="L581" s="5">
        <f t="shared" si="83"/>
        <v>177.60216</v>
      </c>
      <c r="M581" s="5">
        <f t="shared" si="84"/>
        <v>520.16470625616478</v>
      </c>
      <c r="N581" s="4"/>
    </row>
    <row r="582" spans="1:14" ht="15.75" x14ac:dyDescent="0.25">
      <c r="A582" s="9" t="str">
        <f t="shared" si="85"/>
        <v>-</v>
      </c>
      <c r="B582" s="8">
        <v>825</v>
      </c>
      <c r="C582" s="5" t="str">
        <f t="shared" si="87"/>
        <v/>
      </c>
      <c r="D582" s="5" t="str">
        <f t="shared" si="87"/>
        <v/>
      </c>
      <c r="E582" s="5" t="str">
        <f t="shared" si="87"/>
        <v/>
      </c>
      <c r="F582" s="5" t="str">
        <f t="shared" si="87"/>
        <v/>
      </c>
      <c r="G582" s="5">
        <f t="shared" si="87"/>
        <v>8.8702877417295448E-2</v>
      </c>
      <c r="H582" s="7">
        <f t="shared" si="80"/>
        <v>8.8702877417295448E-2</v>
      </c>
      <c r="I582" s="6">
        <f t="shared" si="81"/>
        <v>73.179873869268746</v>
      </c>
      <c r="J582" s="4"/>
      <c r="K582" s="5">
        <f t="shared" si="82"/>
        <v>698.13599671282384</v>
      </c>
      <c r="L582" s="5">
        <f t="shared" si="83"/>
        <v>178.68510000000001</v>
      </c>
      <c r="M582" s="5">
        <f t="shared" si="84"/>
        <v>519.45089671282381</v>
      </c>
      <c r="N582" s="4"/>
    </row>
    <row r="583" spans="1:14" ht="15.75" x14ac:dyDescent="0.25">
      <c r="A583" s="9" t="str">
        <f t="shared" si="85"/>
        <v>-</v>
      </c>
      <c r="B583" s="8">
        <v>830</v>
      </c>
      <c r="C583" s="5" t="str">
        <f t="shared" si="87"/>
        <v/>
      </c>
      <c r="D583" s="5" t="str">
        <f t="shared" si="87"/>
        <v/>
      </c>
      <c r="E583" s="5" t="str">
        <f t="shared" si="87"/>
        <v/>
      </c>
      <c r="F583" s="5" t="str">
        <f t="shared" si="87"/>
        <v/>
      </c>
      <c r="G583" s="5">
        <f t="shared" si="87"/>
        <v>8.821488346721218E-2</v>
      </c>
      <c r="H583" s="7">
        <f t="shared" si="80"/>
        <v>8.821488346721218E-2</v>
      </c>
      <c r="I583" s="6">
        <f t="shared" si="81"/>
        <v>73.218353277786107</v>
      </c>
      <c r="J583" s="4"/>
      <c r="K583" s="5">
        <f t="shared" si="82"/>
        <v>698.50309027007938</v>
      </c>
      <c r="L583" s="5">
        <f t="shared" si="83"/>
        <v>179.76804000000001</v>
      </c>
      <c r="M583" s="5">
        <f t="shared" si="84"/>
        <v>518.73505027007934</v>
      </c>
      <c r="N583" s="4"/>
    </row>
    <row r="584" spans="1:14" ht="15.75" x14ac:dyDescent="0.25">
      <c r="A584" s="9" t="str">
        <f t="shared" si="85"/>
        <v>-</v>
      </c>
      <c r="B584" s="8">
        <v>835</v>
      </c>
      <c r="C584" s="5" t="str">
        <f t="shared" si="87"/>
        <v/>
      </c>
      <c r="D584" s="5" t="str">
        <f t="shared" si="87"/>
        <v/>
      </c>
      <c r="E584" s="5" t="str">
        <f t="shared" si="87"/>
        <v/>
      </c>
      <c r="F584" s="5" t="str">
        <f t="shared" si="87"/>
        <v/>
      </c>
      <c r="G584" s="5">
        <f t="shared" si="87"/>
        <v>8.7732480992380762E-2</v>
      </c>
      <c r="H584" s="7">
        <f t="shared" si="80"/>
        <v>8.7732480992380762E-2</v>
      </c>
      <c r="I584" s="6">
        <f t="shared" si="81"/>
        <v>73.25662162863793</v>
      </c>
      <c r="J584" s="4"/>
      <c r="K584" s="5">
        <f t="shared" si="82"/>
        <v>698.86817033720592</v>
      </c>
      <c r="L584" s="5">
        <f t="shared" si="83"/>
        <v>180.85097999999999</v>
      </c>
      <c r="M584" s="5">
        <f t="shared" si="84"/>
        <v>518.01719033720588</v>
      </c>
      <c r="N584" s="4"/>
    </row>
    <row r="585" spans="1:14" ht="15.75" x14ac:dyDescent="0.25">
      <c r="A585" s="9" t="str">
        <f t="shared" si="85"/>
        <v>-</v>
      </c>
      <c r="B585" s="8">
        <v>840</v>
      </c>
      <c r="C585" s="5" t="str">
        <f t="shared" si="87"/>
        <v/>
      </c>
      <c r="D585" s="5" t="str">
        <f t="shared" si="87"/>
        <v/>
      </c>
      <c r="E585" s="5" t="str">
        <f t="shared" si="87"/>
        <v/>
      </c>
      <c r="F585" s="5" t="str">
        <f t="shared" si="87"/>
        <v/>
      </c>
      <c r="G585" s="5">
        <f t="shared" si="87"/>
        <v>8.7255573015405707E-2</v>
      </c>
      <c r="H585" s="7">
        <f t="shared" si="80"/>
        <v>8.7255573015405707E-2</v>
      </c>
      <c r="I585" s="6">
        <f t="shared" si="81"/>
        <v>73.294681332940797</v>
      </c>
      <c r="J585" s="4"/>
      <c r="K585" s="5">
        <f t="shared" si="82"/>
        <v>699.23125991625523</v>
      </c>
      <c r="L585" s="5">
        <f t="shared" si="83"/>
        <v>181.93391999999997</v>
      </c>
      <c r="M585" s="5">
        <f t="shared" si="84"/>
        <v>517.29733991625528</v>
      </c>
      <c r="N585" s="4"/>
    </row>
    <row r="586" spans="1:14" ht="15.75" x14ac:dyDescent="0.25">
      <c r="A586" s="9" t="str">
        <f t="shared" si="85"/>
        <v>-</v>
      </c>
      <c r="B586" s="8">
        <v>845</v>
      </c>
      <c r="C586" s="5" t="str">
        <f t="shared" si="87"/>
        <v/>
      </c>
      <c r="D586" s="5" t="str">
        <f t="shared" si="87"/>
        <v/>
      </c>
      <c r="E586" s="5" t="str">
        <f t="shared" si="87"/>
        <v/>
      </c>
      <c r="F586" s="5" t="str">
        <f t="shared" si="87"/>
        <v/>
      </c>
      <c r="G586" s="5">
        <f t="shared" si="87"/>
        <v>8.6784064804872121E-2</v>
      </c>
      <c r="H586" s="7">
        <f t="shared" si="80"/>
        <v>8.6784064804872121E-2</v>
      </c>
      <c r="I586" s="6">
        <f t="shared" si="81"/>
        <v>73.332534760116943</v>
      </c>
      <c r="J586" s="4"/>
      <c r="K586" s="5">
        <f t="shared" si="82"/>
        <v>699.59238161151563</v>
      </c>
      <c r="L586" s="5">
        <f t="shared" si="83"/>
        <v>183.01685999999998</v>
      </c>
      <c r="M586" s="5">
        <f t="shared" si="84"/>
        <v>516.57552161151568</v>
      </c>
      <c r="N586" s="4"/>
    </row>
    <row r="587" spans="1:14" ht="15.75" x14ac:dyDescent="0.25">
      <c r="A587" s="9" t="str">
        <f t="shared" si="85"/>
        <v>-</v>
      </c>
      <c r="B587" s="8">
        <v>850</v>
      </c>
      <c r="C587" s="5" t="str">
        <f t="shared" si="87"/>
        <v/>
      </c>
      <c r="D587" s="5" t="str">
        <f t="shared" si="87"/>
        <v/>
      </c>
      <c r="E587" s="5" t="str">
        <f t="shared" si="87"/>
        <v/>
      </c>
      <c r="F587" s="5" t="str">
        <f t="shared" si="87"/>
        <v/>
      </c>
      <c r="G587" s="5">
        <f t="shared" si="87"/>
        <v>8.6317863810420073E-2</v>
      </c>
      <c r="H587" s="7">
        <f t="shared" si="80"/>
        <v>8.6317863810420073E-2</v>
      </c>
      <c r="I587" s="6">
        <f t="shared" si="81"/>
        <v>73.370184238857064</v>
      </c>
      <c r="J587" s="4"/>
      <c r="K587" s="5">
        <f t="shared" si="82"/>
        <v>699.95155763869639</v>
      </c>
      <c r="L587" s="5">
        <f t="shared" si="83"/>
        <v>184.09979999999999</v>
      </c>
      <c r="M587" s="5">
        <f t="shared" si="84"/>
        <v>515.85175763869643</v>
      </c>
      <c r="N587" s="4"/>
    </row>
    <row r="588" spans="1:14" ht="15.75" x14ac:dyDescent="0.25">
      <c r="A588" s="9" t="str">
        <f t="shared" si="85"/>
        <v>-</v>
      </c>
      <c r="B588" s="8">
        <v>855</v>
      </c>
      <c r="C588" s="5" t="str">
        <f t="shared" si="87"/>
        <v/>
      </c>
      <c r="D588" s="5" t="str">
        <f t="shared" si="87"/>
        <v/>
      </c>
      <c r="E588" s="5" t="str">
        <f t="shared" si="87"/>
        <v/>
      </c>
      <c r="F588" s="5" t="str">
        <f t="shared" si="87"/>
        <v/>
      </c>
      <c r="G588" s="5">
        <f t="shared" si="87"/>
        <v>8.5856879600065217E-2</v>
      </c>
      <c r="H588" s="7">
        <f t="shared" si="80"/>
        <v>8.5856879600065217E-2</v>
      </c>
      <c r="I588" s="6">
        <f t="shared" si="81"/>
        <v>73.407632058055754</v>
      </c>
      <c r="J588" s="4"/>
      <c r="K588" s="5">
        <f t="shared" si="82"/>
        <v>700.30880983385191</v>
      </c>
      <c r="L588" s="5">
        <f t="shared" si="83"/>
        <v>185.18274</v>
      </c>
      <c r="M588" s="5">
        <f t="shared" si="84"/>
        <v>515.12606983385194</v>
      </c>
      <c r="N588" s="4"/>
    </row>
    <row r="589" spans="1:14" ht="15.75" x14ac:dyDescent="0.25">
      <c r="A589" s="9" t="str">
        <f t="shared" si="85"/>
        <v>-</v>
      </c>
      <c r="B589" s="8">
        <v>860</v>
      </c>
      <c r="C589" s="5" t="str">
        <f t="shared" si="87"/>
        <v/>
      </c>
      <c r="D589" s="5" t="str">
        <f t="shared" si="87"/>
        <v/>
      </c>
      <c r="E589" s="5" t="str">
        <f t="shared" si="87"/>
        <v/>
      </c>
      <c r="F589" s="5" t="str">
        <f t="shared" si="87"/>
        <v/>
      </c>
      <c r="G589" s="5">
        <f t="shared" si="87"/>
        <v>8.5401023799673195E-2</v>
      </c>
      <c r="H589" s="7">
        <f t="shared" si="80"/>
        <v>8.5401023799673195E-2</v>
      </c>
      <c r="I589" s="6">
        <f t="shared" si="81"/>
        <v>73.444880467718946</v>
      </c>
      <c r="J589" s="4"/>
      <c r="K589" s="5">
        <f t="shared" si="82"/>
        <v>700.66415966203874</v>
      </c>
      <c r="L589" s="5">
        <f t="shared" si="83"/>
        <v>186.26568</v>
      </c>
      <c r="M589" s="5">
        <f t="shared" si="84"/>
        <v>514.39847966203877</v>
      </c>
      <c r="N589" s="4"/>
    </row>
    <row r="590" spans="1:14" ht="15.75" x14ac:dyDescent="0.25">
      <c r="A590" s="9" t="str">
        <f t="shared" si="85"/>
        <v>-</v>
      </c>
      <c r="B590" s="8">
        <v>865</v>
      </c>
      <c r="C590" s="5" t="str">
        <f t="shared" si="87"/>
        <v/>
      </c>
      <c r="D590" s="5" t="str">
        <f t="shared" si="87"/>
        <v/>
      </c>
      <c r="E590" s="5" t="str">
        <f t="shared" si="87"/>
        <v/>
      </c>
      <c r="F590" s="5" t="str">
        <f t="shared" si="87"/>
        <v/>
      </c>
      <c r="G590" s="5">
        <f t="shared" si="87"/>
        <v>8.4950210034505383E-2</v>
      </c>
      <c r="H590" s="7">
        <f t="shared" si="80"/>
        <v>8.4950210034505383E-2</v>
      </c>
      <c r="I590" s="6">
        <f t="shared" si="81"/>
        <v>73.48193167984715</v>
      </c>
      <c r="J590" s="4"/>
      <c r="K590" s="5">
        <f t="shared" si="82"/>
        <v>701.01762822574176</v>
      </c>
      <c r="L590" s="5">
        <f t="shared" si="83"/>
        <v>187.34861999999998</v>
      </c>
      <c r="M590" s="5">
        <f t="shared" si="84"/>
        <v>513.66900822574178</v>
      </c>
      <c r="N590" s="4"/>
    </row>
    <row r="591" spans="1:14" ht="15.75" x14ac:dyDescent="0.25">
      <c r="A591" s="9" t="str">
        <f t="shared" si="85"/>
        <v>-</v>
      </c>
      <c r="B591" s="8">
        <v>870</v>
      </c>
      <c r="C591" s="5" t="str">
        <f t="shared" si="87"/>
        <v/>
      </c>
      <c r="D591" s="5" t="str">
        <f t="shared" si="87"/>
        <v/>
      </c>
      <c r="E591" s="5" t="str">
        <f t="shared" si="87"/>
        <v/>
      </c>
      <c r="F591" s="5" t="str">
        <f t="shared" si="87"/>
        <v/>
      </c>
      <c r="G591" s="5">
        <f t="shared" si="87"/>
        <v>8.4504353872749807E-2</v>
      </c>
      <c r="H591" s="7">
        <f t="shared" si="80"/>
        <v>8.4504353872749807E-2</v>
      </c>
      <c r="I591" s="6">
        <f t="shared" si="81"/>
        <v>73.518787869292339</v>
      </c>
      <c r="J591" s="4"/>
      <c r="K591" s="5">
        <f t="shared" si="82"/>
        <v>701.36923627304895</v>
      </c>
      <c r="L591" s="5">
        <f t="shared" si="83"/>
        <v>188.43155999999999</v>
      </c>
      <c r="M591" s="5">
        <f t="shared" si="84"/>
        <v>512.93767627304896</v>
      </c>
      <c r="N591" s="4"/>
    </row>
    <row r="592" spans="1:14" ht="15.75" x14ac:dyDescent="0.25">
      <c r="A592" s="9" t="str">
        <f t="shared" si="85"/>
        <v>-</v>
      </c>
      <c r="B592" s="8">
        <v>875</v>
      </c>
      <c r="C592" s="5" t="str">
        <f t="shared" si="87"/>
        <v/>
      </c>
      <c r="D592" s="5" t="str">
        <f t="shared" si="87"/>
        <v/>
      </c>
      <c r="E592" s="5" t="str">
        <f t="shared" si="87"/>
        <v/>
      </c>
      <c r="F592" s="5" t="str">
        <f t="shared" si="87"/>
        <v/>
      </c>
      <c r="G592" s="5">
        <f t="shared" si="87"/>
        <v>8.40633727709615E-2</v>
      </c>
      <c r="H592" s="7">
        <f t="shared" si="80"/>
        <v>8.40633727709615E-2</v>
      </c>
      <c r="I592" s="6">
        <f t="shared" si="81"/>
        <v>73.555451174591312</v>
      </c>
      <c r="J592" s="4"/>
      <c r="K592" s="5">
        <f t="shared" si="82"/>
        <v>701.7190042056011</v>
      </c>
      <c r="L592" s="5">
        <f t="shared" si="83"/>
        <v>189.5145</v>
      </c>
      <c r="M592" s="5">
        <f t="shared" si="84"/>
        <v>512.2045042056011</v>
      </c>
      <c r="N592" s="4"/>
    </row>
    <row r="593" spans="1:14" ht="15.75" x14ac:dyDescent="0.25">
      <c r="A593" s="9" t="str">
        <f t="shared" si="85"/>
        <v>-</v>
      </c>
      <c r="B593" s="8">
        <v>880</v>
      </c>
      <c r="C593" s="5" t="str">
        <f t="shared" ref="C593:G608" si="88">IF(AND($B593&gt;=C$412,$B593&lt;=C$413),(C$414/60)*$B593^(-C$415),"")</f>
        <v/>
      </c>
      <c r="D593" s="5" t="str">
        <f t="shared" si="88"/>
        <v/>
      </c>
      <c r="E593" s="5" t="str">
        <f t="shared" si="88"/>
        <v/>
      </c>
      <c r="F593" s="5" t="str">
        <f t="shared" si="88"/>
        <v/>
      </c>
      <c r="G593" s="5">
        <f t="shared" si="88"/>
        <v>8.3627186021335842E-2</v>
      </c>
      <c r="H593" s="7">
        <f t="shared" si="80"/>
        <v>8.3627186021335842E-2</v>
      </c>
      <c r="I593" s="6">
        <f t="shared" si="81"/>
        <v>73.591923698775545</v>
      </c>
      <c r="J593" s="4"/>
      <c r="K593" s="5">
        <f t="shared" si="82"/>
        <v>702.06695208631879</v>
      </c>
      <c r="L593" s="5">
        <f t="shared" si="83"/>
        <v>190.59744000000001</v>
      </c>
      <c r="M593" s="5">
        <f t="shared" si="84"/>
        <v>511.46951208631879</v>
      </c>
      <c r="N593" s="4"/>
    </row>
    <row r="594" spans="1:14" ht="15.75" x14ac:dyDescent="0.25">
      <c r="A594" s="9" t="str">
        <f t="shared" si="85"/>
        <v>-</v>
      </c>
      <c r="B594" s="8">
        <v>885</v>
      </c>
      <c r="C594" s="5" t="str">
        <f t="shared" si="88"/>
        <v/>
      </c>
      <c r="D594" s="5" t="str">
        <f t="shared" si="88"/>
        <v/>
      </c>
      <c r="E594" s="5" t="str">
        <f t="shared" si="88"/>
        <v/>
      </c>
      <c r="F594" s="5" t="str">
        <f t="shared" si="88"/>
        <v/>
      </c>
      <c r="G594" s="5">
        <f t="shared" si="88"/>
        <v>8.3195714700744258E-2</v>
      </c>
      <c r="H594" s="7">
        <f t="shared" si="80"/>
        <v>8.3195714700744258E-2</v>
      </c>
      <c r="I594" s="6">
        <f t="shared" si="81"/>
        <v>73.628207510158674</v>
      </c>
      <c r="J594" s="4"/>
      <c r="K594" s="5">
        <f t="shared" si="82"/>
        <v>702.41309964691368</v>
      </c>
      <c r="L594" s="5">
        <f t="shared" si="83"/>
        <v>191.68038000000001</v>
      </c>
      <c r="M594" s="5">
        <f t="shared" si="84"/>
        <v>510.73271964691367</v>
      </c>
      <c r="N594" s="4"/>
    </row>
    <row r="595" spans="1:14" ht="15.75" x14ac:dyDescent="0.25">
      <c r="A595" s="9" t="str">
        <f t="shared" si="85"/>
        <v>-</v>
      </c>
      <c r="B595" s="8">
        <v>890</v>
      </c>
      <c r="C595" s="5" t="str">
        <f t="shared" si="88"/>
        <v/>
      </c>
      <c r="D595" s="5" t="str">
        <f t="shared" si="88"/>
        <v/>
      </c>
      <c r="E595" s="5" t="str">
        <f t="shared" si="88"/>
        <v/>
      </c>
      <c r="F595" s="5" t="str">
        <f t="shared" si="88"/>
        <v/>
      </c>
      <c r="G595" s="5">
        <f t="shared" si="88"/>
        <v>8.276888162146287E-2</v>
      </c>
      <c r="H595" s="7">
        <f t="shared" si="80"/>
        <v>8.276888162146287E-2</v>
      </c>
      <c r="I595" s="6">
        <f t="shared" si="81"/>
        <v>73.664304643101957</v>
      </c>
      <c r="J595" s="4"/>
      <c r="K595" s="5">
        <f t="shared" si="82"/>
        <v>702.75746629519267</v>
      </c>
      <c r="L595" s="5">
        <f t="shared" si="83"/>
        <v>192.76331999999999</v>
      </c>
      <c r="M595" s="5">
        <f t="shared" si="84"/>
        <v>509.99414629519265</v>
      </c>
      <c r="N595" s="4"/>
    </row>
    <row r="596" spans="1:14" ht="15.75" x14ac:dyDescent="0.25">
      <c r="A596" s="9" t="str">
        <f t="shared" si="85"/>
        <v>-</v>
      </c>
      <c r="B596" s="8">
        <v>895</v>
      </c>
      <c r="C596" s="5" t="str">
        <f t="shared" si="88"/>
        <v/>
      </c>
      <c r="D596" s="5" t="str">
        <f t="shared" si="88"/>
        <v/>
      </c>
      <c r="E596" s="5" t="str">
        <f t="shared" si="88"/>
        <v/>
      </c>
      <c r="F596" s="5" t="str">
        <f t="shared" si="88"/>
        <v/>
      </c>
      <c r="G596" s="5">
        <f t="shared" si="88"/>
        <v>8.2346611283529464E-2</v>
      </c>
      <c r="H596" s="7">
        <f t="shared" si="80"/>
        <v>8.2346611283529464E-2</v>
      </c>
      <c r="I596" s="6">
        <f t="shared" si="81"/>
        <v>73.70021709875887</v>
      </c>
      <c r="J596" s="4"/>
      <c r="K596" s="5">
        <f t="shared" si="82"/>
        <v>703.10007112215965</v>
      </c>
      <c r="L596" s="5">
        <f t="shared" si="83"/>
        <v>193.84625999999997</v>
      </c>
      <c r="M596" s="5">
        <f t="shared" si="84"/>
        <v>509.25381112215968</v>
      </c>
      <c r="N596" s="4"/>
    </row>
    <row r="597" spans="1:14" ht="15.75" x14ac:dyDescent="0.25">
      <c r="A597" s="9" t="str">
        <f t="shared" si="85"/>
        <v>-</v>
      </c>
      <c r="B597" s="8">
        <v>900</v>
      </c>
      <c r="C597" s="5" t="str">
        <f t="shared" si="88"/>
        <v/>
      </c>
      <c r="D597" s="5" t="str">
        <f t="shared" si="88"/>
        <v/>
      </c>
      <c r="E597" s="5" t="str">
        <f t="shared" si="88"/>
        <v/>
      </c>
      <c r="F597" s="5" t="str">
        <f t="shared" si="88"/>
        <v/>
      </c>
      <c r="G597" s="5">
        <f t="shared" si="88"/>
        <v>8.1928829828665561E-2</v>
      </c>
      <c r="H597" s="7">
        <f t="shared" si="80"/>
        <v>8.1928829828665561E-2</v>
      </c>
      <c r="I597" s="6">
        <f t="shared" si="81"/>
        <v>73.735946845799006</v>
      </c>
      <c r="J597" s="4"/>
      <c r="K597" s="5">
        <f t="shared" si="82"/>
        <v>703.4409329089226</v>
      </c>
      <c r="L597" s="5">
        <f t="shared" si="83"/>
        <v>194.92919999999998</v>
      </c>
      <c r="M597" s="5">
        <f t="shared" si="84"/>
        <v>508.51173290892262</v>
      </c>
      <c r="N597" s="4"/>
    </row>
    <row r="598" spans="1:14" ht="15.75" x14ac:dyDescent="0.25">
      <c r="A598" s="9" t="str">
        <f t="shared" si="85"/>
        <v>-</v>
      </c>
      <c r="B598" s="8">
        <v>905</v>
      </c>
      <c r="C598" s="5" t="str">
        <f t="shared" si="88"/>
        <v/>
      </c>
      <c r="D598" s="5" t="str">
        <f t="shared" si="88"/>
        <v/>
      </c>
      <c r="E598" s="5" t="str">
        <f t="shared" si="88"/>
        <v/>
      </c>
      <c r="F598" s="5" t="str">
        <f t="shared" si="88"/>
        <v/>
      </c>
      <c r="G598" s="5">
        <f t="shared" si="88"/>
        <v>8.1515464995704459E-2</v>
      </c>
      <c r="H598" s="7">
        <f t="shared" si="80"/>
        <v>8.1515464995704459E-2</v>
      </c>
      <c r="I598" s="6">
        <f t="shared" si="81"/>
        <v>73.771495821112538</v>
      </c>
      <c r="J598" s="4"/>
      <c r="K598" s="5">
        <f t="shared" si="82"/>
        <v>703.78007013341369</v>
      </c>
      <c r="L598" s="5">
        <f t="shared" si="83"/>
        <v>196.01213999999999</v>
      </c>
      <c r="M598" s="5">
        <f t="shared" si="84"/>
        <v>507.7679301334137</v>
      </c>
      <c r="N598" s="4"/>
    </row>
    <row r="599" spans="1:14" ht="15.75" x14ac:dyDescent="0.25">
      <c r="A599" s="9" t="str">
        <f t="shared" si="85"/>
        <v>-</v>
      </c>
      <c r="B599" s="8">
        <v>910</v>
      </c>
      <c r="C599" s="5" t="str">
        <f t="shared" si="88"/>
        <v/>
      </c>
      <c r="D599" s="5" t="str">
        <f t="shared" si="88"/>
        <v/>
      </c>
      <c r="E599" s="5" t="str">
        <f t="shared" si="88"/>
        <v/>
      </c>
      <c r="F599" s="5" t="str">
        <f t="shared" si="88"/>
        <v/>
      </c>
      <c r="G599" s="5">
        <f t="shared" si="88"/>
        <v>8.1106446077467642E-2</v>
      </c>
      <c r="H599" s="7">
        <f t="shared" si="80"/>
        <v>8.1106446077467642E-2</v>
      </c>
      <c r="I599" s="6">
        <f t="shared" si="81"/>
        <v>73.806865930495547</v>
      </c>
      <c r="J599" s="4"/>
      <c r="K599" s="5">
        <f t="shared" si="82"/>
        <v>704.11750097692754</v>
      </c>
      <c r="L599" s="5">
        <f t="shared" si="83"/>
        <v>197.09508</v>
      </c>
      <c r="M599" s="5">
        <f t="shared" si="84"/>
        <v>507.02242097692755</v>
      </c>
      <c r="N599" s="4"/>
    </row>
    <row r="600" spans="1:14" ht="15.75" x14ac:dyDescent="0.25">
      <c r="A600" s="9" t="str">
        <f t="shared" si="85"/>
        <v>-</v>
      </c>
      <c r="B600" s="8">
        <v>915</v>
      </c>
      <c r="C600" s="5" t="str">
        <f t="shared" si="88"/>
        <v/>
      </c>
      <c r="D600" s="5" t="str">
        <f t="shared" si="88"/>
        <v/>
      </c>
      <c r="E600" s="5" t="str">
        <f t="shared" si="88"/>
        <v/>
      </c>
      <c r="F600" s="5" t="str">
        <f t="shared" si="88"/>
        <v/>
      </c>
      <c r="G600" s="5">
        <f t="shared" si="88"/>
        <v>8.070170387903515E-2</v>
      </c>
      <c r="H600" s="7">
        <f t="shared" si="80"/>
        <v>8.070170387903515E-2</v>
      </c>
      <c r="I600" s="6">
        <f t="shared" si="81"/>
        <v>73.842059049317157</v>
      </c>
      <c r="J600" s="4"/>
      <c r="K600" s="5">
        <f t="shared" si="82"/>
        <v>704.45324333048563</v>
      </c>
      <c r="L600" s="5">
        <f t="shared" si="83"/>
        <v>198.17802</v>
      </c>
      <c r="M600" s="5">
        <f t="shared" si="84"/>
        <v>506.27522333048563</v>
      </c>
      <c r="N600" s="4"/>
    </row>
    <row r="601" spans="1:14" ht="15.75" x14ac:dyDescent="0.25">
      <c r="A601" s="9" t="str">
        <f t="shared" si="85"/>
        <v>-</v>
      </c>
      <c r="B601" s="8">
        <v>920</v>
      </c>
      <c r="C601" s="5" t="str">
        <f t="shared" si="88"/>
        <v/>
      </c>
      <c r="D601" s="5" t="str">
        <f t="shared" si="88"/>
        <v/>
      </c>
      <c r="E601" s="5" t="str">
        <f t="shared" si="88"/>
        <v/>
      </c>
      <c r="F601" s="5" t="str">
        <f t="shared" si="88"/>
        <v/>
      </c>
      <c r="G601" s="5">
        <f t="shared" si="88"/>
        <v>8.0301170677356398E-2</v>
      </c>
      <c r="H601" s="7">
        <f t="shared" si="80"/>
        <v>8.0301170677356398E-2</v>
      </c>
      <c r="I601" s="6">
        <f t="shared" si="81"/>
        <v>73.877077023167885</v>
      </c>
      <c r="J601" s="4"/>
      <c r="K601" s="5">
        <f t="shared" si="82"/>
        <v>704.78731480102158</v>
      </c>
      <c r="L601" s="5">
        <f t="shared" si="83"/>
        <v>199.26095999999998</v>
      </c>
      <c r="M601" s="5">
        <f t="shared" si="84"/>
        <v>505.52635480102163</v>
      </c>
      <c r="N601" s="4"/>
    </row>
    <row r="602" spans="1:14" ht="15.75" x14ac:dyDescent="0.25">
      <c r="A602" s="9" t="str">
        <f t="shared" si="85"/>
        <v>-</v>
      </c>
      <c r="B602" s="8">
        <v>925</v>
      </c>
      <c r="C602" s="5" t="str">
        <f t="shared" si="88"/>
        <v/>
      </c>
      <c r="D602" s="5" t="str">
        <f t="shared" si="88"/>
        <v/>
      </c>
      <c r="E602" s="5" t="str">
        <f t="shared" si="88"/>
        <v/>
      </c>
      <c r="F602" s="5" t="str">
        <f t="shared" si="88"/>
        <v/>
      </c>
      <c r="G602" s="5">
        <f t="shared" si="88"/>
        <v>7.990478018215369E-2</v>
      </c>
      <c r="H602" s="7">
        <f t="shared" si="80"/>
        <v>7.990478018215369E-2</v>
      </c>
      <c r="I602" s="6">
        <f t="shared" si="81"/>
        <v>73.91192166849217</v>
      </c>
      <c r="J602" s="4"/>
      <c r="K602" s="5">
        <f t="shared" si="82"/>
        <v>705.11973271741533</v>
      </c>
      <c r="L602" s="5">
        <f t="shared" si="83"/>
        <v>200.34389999999999</v>
      </c>
      <c r="M602" s="5">
        <f t="shared" si="84"/>
        <v>504.77583271741537</v>
      </c>
      <c r="N602" s="4"/>
    </row>
    <row r="603" spans="1:14" ht="15.75" x14ac:dyDescent="0.25">
      <c r="A603" s="9" t="str">
        <f t="shared" si="85"/>
        <v>-</v>
      </c>
      <c r="B603" s="8">
        <v>930</v>
      </c>
      <c r="C603" s="5" t="str">
        <f t="shared" si="88"/>
        <v/>
      </c>
      <c r="D603" s="5" t="str">
        <f t="shared" si="88"/>
        <v/>
      </c>
      <c r="E603" s="5" t="str">
        <f t="shared" si="88"/>
        <v/>
      </c>
      <c r="F603" s="5" t="str">
        <f t="shared" si="88"/>
        <v/>
      </c>
      <c r="G603" s="5">
        <f t="shared" si="88"/>
        <v>7.951246749806716E-2</v>
      </c>
      <c r="H603" s="7">
        <f t="shared" si="80"/>
        <v>7.951246749806716E-2</v>
      </c>
      <c r="I603" s="6">
        <f t="shared" si="81"/>
        <v>73.946594773202463</v>
      </c>
      <c r="J603" s="4"/>
      <c r="K603" s="5">
        <f t="shared" si="82"/>
        <v>705.45051413635156</v>
      </c>
      <c r="L603" s="5">
        <f t="shared" si="83"/>
        <v>201.42684</v>
      </c>
      <c r="M603" s="5">
        <f t="shared" si="84"/>
        <v>504.02367413635159</v>
      </c>
      <c r="N603" s="4"/>
    </row>
    <row r="604" spans="1:14" ht="15.75" x14ac:dyDescent="0.25">
      <c r="A604" s="9" t="str">
        <f t="shared" si="85"/>
        <v>-</v>
      </c>
      <c r="B604" s="8">
        <v>935</v>
      </c>
      <c r="C604" s="5" t="str">
        <f t="shared" si="88"/>
        <v/>
      </c>
      <c r="D604" s="5" t="str">
        <f t="shared" si="88"/>
        <v/>
      </c>
      <c r="E604" s="5" t="str">
        <f t="shared" si="88"/>
        <v/>
      </c>
      <c r="F604" s="5" t="str">
        <f t="shared" si="88"/>
        <v/>
      </c>
      <c r="G604" s="5">
        <f t="shared" si="88"/>
        <v>7.9124169087998728E-2</v>
      </c>
      <c r="H604" s="7">
        <f t="shared" si="80"/>
        <v>7.9124169087998728E-2</v>
      </c>
      <c r="I604" s="6">
        <f t="shared" si="81"/>
        <v>73.981098097278817</v>
      </c>
      <c r="J604" s="4"/>
      <c r="K604" s="5">
        <f t="shared" si="82"/>
        <v>705.77967584803991</v>
      </c>
      <c r="L604" s="5">
        <f t="shared" si="83"/>
        <v>202.50978000000001</v>
      </c>
      <c r="M604" s="5">
        <f t="shared" si="84"/>
        <v>503.26989584803994</v>
      </c>
      <c r="N604" s="4"/>
    </row>
    <row r="605" spans="1:14" ht="15.75" x14ac:dyDescent="0.25">
      <c r="A605" s="9" t="str">
        <f t="shared" si="85"/>
        <v>-</v>
      </c>
      <c r="B605" s="8">
        <v>940</v>
      </c>
      <c r="C605" s="5" t="str">
        <f t="shared" si="88"/>
        <v/>
      </c>
      <c r="D605" s="5" t="str">
        <f t="shared" si="88"/>
        <v/>
      </c>
      <c r="E605" s="5" t="str">
        <f t="shared" si="88"/>
        <v/>
      </c>
      <c r="F605" s="5" t="str">
        <f t="shared" si="88"/>
        <v/>
      </c>
      <c r="G605" s="5">
        <f t="shared" si="88"/>
        <v>7.8739822737607906E-2</v>
      </c>
      <c r="H605" s="7">
        <f t="shared" si="80"/>
        <v>7.8739822737607906E-2</v>
      </c>
      <c r="I605" s="6">
        <f t="shared" si="81"/>
        <v>74.015433373351428</v>
      </c>
      <c r="J605" s="4"/>
      <c r="K605" s="5">
        <f t="shared" si="82"/>
        <v>706.10723438177263</v>
      </c>
      <c r="L605" s="5">
        <f t="shared" si="83"/>
        <v>203.59272000000001</v>
      </c>
      <c r="M605" s="5">
        <f t="shared" si="84"/>
        <v>502.51451438177264</v>
      </c>
      <c r="N605" s="4"/>
    </row>
    <row r="606" spans="1:14" ht="15.75" x14ac:dyDescent="0.25">
      <c r="A606" s="9" t="str">
        <f t="shared" si="85"/>
        <v>-</v>
      </c>
      <c r="B606" s="8">
        <v>945</v>
      </c>
      <c r="C606" s="5" t="str">
        <f t="shared" si="88"/>
        <v/>
      </c>
      <c r="D606" s="5" t="str">
        <f t="shared" si="88"/>
        <v/>
      </c>
      <c r="E606" s="5" t="str">
        <f t="shared" si="88"/>
        <v/>
      </c>
      <c r="F606" s="5" t="str">
        <f t="shared" si="88"/>
        <v/>
      </c>
      <c r="G606" s="5">
        <f t="shared" si="88"/>
        <v>7.8359367520919404E-2</v>
      </c>
      <c r="H606" s="7">
        <f t="shared" si="80"/>
        <v>7.8359367520919404E-2</v>
      </c>
      <c r="I606" s="6">
        <f t="shared" si="81"/>
        <v>74.049602307268842</v>
      </c>
      <c r="J606" s="4"/>
      <c r="K606" s="5">
        <f t="shared" si="82"/>
        <v>706.43320601134485</v>
      </c>
      <c r="L606" s="5">
        <f t="shared" si="83"/>
        <v>204.67565999999999</v>
      </c>
      <c r="M606" s="5">
        <f t="shared" si="84"/>
        <v>501.75754601134486</v>
      </c>
      <c r="N606" s="4"/>
    </row>
    <row r="607" spans="1:14" ht="15.75" x14ac:dyDescent="0.25">
      <c r="A607" s="9" t="str">
        <f t="shared" si="85"/>
        <v>-</v>
      </c>
      <c r="B607" s="8">
        <v>950</v>
      </c>
      <c r="C607" s="5" t="str">
        <f t="shared" si="88"/>
        <v/>
      </c>
      <c r="D607" s="5" t="str">
        <f t="shared" si="88"/>
        <v/>
      </c>
      <c r="E607" s="5" t="str">
        <f t="shared" si="88"/>
        <v/>
      </c>
      <c r="F607" s="5" t="str">
        <f t="shared" si="88"/>
        <v/>
      </c>
      <c r="G607" s="5">
        <f t="shared" si="88"/>
        <v>7.7982743767000859E-2</v>
      </c>
      <c r="H607" s="7">
        <f t="shared" si="80"/>
        <v>7.7982743767000859E-2</v>
      </c>
      <c r="I607" s="6">
        <f t="shared" si="81"/>
        <v>74.083606578650816</v>
      </c>
      <c r="J607" s="4"/>
      <c r="K607" s="5">
        <f t="shared" si="82"/>
        <v>706.75760676032871</v>
      </c>
      <c r="L607" s="5">
        <f t="shared" si="83"/>
        <v>205.7586</v>
      </c>
      <c r="M607" s="5">
        <f t="shared" si="84"/>
        <v>500.99900676032871</v>
      </c>
      <c r="N607" s="4"/>
    </row>
    <row r="608" spans="1:14" ht="15.75" x14ac:dyDescent="0.25">
      <c r="A608" s="9" t="str">
        <f t="shared" si="85"/>
        <v>-</v>
      </c>
      <c r="B608" s="8">
        <v>955</v>
      </c>
      <c r="C608" s="5" t="str">
        <f t="shared" si="88"/>
        <v/>
      </c>
      <c r="D608" s="5" t="str">
        <f t="shared" si="88"/>
        <v/>
      </c>
      <c r="E608" s="5" t="str">
        <f t="shared" si="88"/>
        <v/>
      </c>
      <c r="F608" s="5" t="str">
        <f t="shared" si="88"/>
        <v/>
      </c>
      <c r="G608" s="5">
        <f t="shared" si="88"/>
        <v>7.7609893027672766E-2</v>
      </c>
      <c r="H608" s="7">
        <f t="shared" si="80"/>
        <v>7.7609893027672766E-2</v>
      </c>
      <c r="I608" s="6">
        <f t="shared" si="81"/>
        <v>74.117447841427492</v>
      </c>
      <c r="J608" s="4"/>
      <c r="K608" s="5">
        <f t="shared" si="82"/>
        <v>707.08045240721833</v>
      </c>
      <c r="L608" s="5">
        <f t="shared" si="83"/>
        <v>206.84154000000001</v>
      </c>
      <c r="M608" s="5">
        <f t="shared" si="84"/>
        <v>500.23891240721832</v>
      </c>
      <c r="N608" s="4"/>
    </row>
    <row r="609" spans="1:14" ht="15.75" x14ac:dyDescent="0.25">
      <c r="A609" s="9" t="str">
        <f t="shared" si="85"/>
        <v>-</v>
      </c>
      <c r="B609" s="8">
        <v>960</v>
      </c>
      <c r="C609" s="5" t="str">
        <f t="shared" ref="C609:G624" si="89">IF(AND($B609&gt;=C$412,$B609&lt;=C$413),(C$414/60)*$B609^(-C$415),"")</f>
        <v/>
      </c>
      <c r="D609" s="5" t="str">
        <f t="shared" si="89"/>
        <v/>
      </c>
      <c r="E609" s="5" t="str">
        <f t="shared" si="89"/>
        <v/>
      </c>
      <c r="F609" s="5" t="str">
        <f t="shared" si="89"/>
        <v/>
      </c>
      <c r="G609" s="5">
        <f t="shared" si="89"/>
        <v>7.7240758046212721E-2</v>
      </c>
      <c r="H609" s="7">
        <f t="shared" ref="H609:H672" si="90">AVERAGE(C609:G609)</f>
        <v>7.7240758046212721E-2</v>
      </c>
      <c r="I609" s="6">
        <f t="shared" ref="I609:I672" si="91">H609*B609</f>
        <v>74.151127724364216</v>
      </c>
      <c r="J609" s="4"/>
      <c r="K609" s="5">
        <f t="shared" ref="K609:K672" si="92">$C$404*I609/1000</f>
        <v>707.40175849043464</v>
      </c>
      <c r="L609" s="5">
        <f t="shared" ref="L609:L672" si="93">B609*60*$C$405/1000</f>
        <v>207.92447999999999</v>
      </c>
      <c r="M609" s="5">
        <f t="shared" ref="M609:M672" si="94">MAX(0,K609-L609)</f>
        <v>499.47727849043463</v>
      </c>
      <c r="N609" s="4"/>
    </row>
    <row r="610" spans="1:14" ht="15.75" x14ac:dyDescent="0.25">
      <c r="A610" s="9" t="str">
        <f t="shared" ref="A610:A673" si="95">IF(M610=$C$406,"MAX","-")</f>
        <v>-</v>
      </c>
      <c r="B610" s="8">
        <v>965</v>
      </c>
      <c r="C610" s="5" t="str">
        <f t="shared" si="89"/>
        <v/>
      </c>
      <c r="D610" s="5" t="str">
        <f t="shared" si="89"/>
        <v/>
      </c>
      <c r="E610" s="5" t="str">
        <f t="shared" si="89"/>
        <v/>
      </c>
      <c r="F610" s="5" t="str">
        <f t="shared" si="89"/>
        <v/>
      </c>
      <c r="G610" s="5">
        <f t="shared" si="89"/>
        <v>7.6875282727018879E-2</v>
      </c>
      <c r="H610" s="7">
        <f t="shared" si="90"/>
        <v>7.6875282727018879E-2</v>
      </c>
      <c r="I610" s="6">
        <f t="shared" si="91"/>
        <v>74.184647831573216</v>
      </c>
      <c r="J610" s="4"/>
      <c r="K610" s="5">
        <f t="shared" si="92"/>
        <v>707.72154031320849</v>
      </c>
      <c r="L610" s="5">
        <f t="shared" si="93"/>
        <v>209.00742</v>
      </c>
      <c r="M610" s="5">
        <f t="shared" si="94"/>
        <v>498.71412031320847</v>
      </c>
      <c r="N610" s="4"/>
    </row>
    <row r="611" spans="1:14" ht="15.75" x14ac:dyDescent="0.25">
      <c r="A611" s="9" t="str">
        <f t="shared" si="95"/>
        <v>-</v>
      </c>
      <c r="B611" s="8">
        <v>970</v>
      </c>
      <c r="C611" s="5" t="str">
        <f t="shared" si="89"/>
        <v/>
      </c>
      <c r="D611" s="5" t="str">
        <f t="shared" si="89"/>
        <v/>
      </c>
      <c r="E611" s="5" t="str">
        <f t="shared" si="89"/>
        <v/>
      </c>
      <c r="F611" s="5" t="str">
        <f t="shared" si="89"/>
        <v/>
      </c>
      <c r="G611" s="5">
        <f t="shared" si="89"/>
        <v>7.6513412106198553E-2</v>
      </c>
      <c r="H611" s="7">
        <f t="shared" si="90"/>
        <v>7.6513412106198553E-2</v>
      </c>
      <c r="I611" s="6">
        <f t="shared" si="91"/>
        <v>74.218009743012601</v>
      </c>
      <c r="J611" s="4"/>
      <c r="K611" s="5">
        <f t="shared" si="92"/>
        <v>708.03981294834023</v>
      </c>
      <c r="L611" s="5">
        <f t="shared" si="93"/>
        <v>210.09035999999998</v>
      </c>
      <c r="M611" s="5">
        <f t="shared" si="94"/>
        <v>497.94945294834025</v>
      </c>
      <c r="N611" s="4"/>
    </row>
    <row r="612" spans="1:14" ht="15.75" x14ac:dyDescent="0.25">
      <c r="A612" s="9" t="str">
        <f t="shared" si="95"/>
        <v>-</v>
      </c>
      <c r="B612" s="8">
        <v>975</v>
      </c>
      <c r="C612" s="5" t="str">
        <f t="shared" si="89"/>
        <v/>
      </c>
      <c r="D612" s="5" t="str">
        <f t="shared" si="89"/>
        <v/>
      </c>
      <c r="E612" s="5" t="str">
        <f t="shared" si="89"/>
        <v/>
      </c>
      <c r="F612" s="5" t="str">
        <f t="shared" si="89"/>
        <v/>
      </c>
      <c r="G612" s="5">
        <f t="shared" si="89"/>
        <v>7.6155092323048082E-2</v>
      </c>
      <c r="H612" s="7">
        <f t="shared" si="90"/>
        <v>7.6155092323048082E-2</v>
      </c>
      <c r="I612" s="6">
        <f t="shared" si="91"/>
        <v>74.251215014971876</v>
      </c>
      <c r="J612" s="4"/>
      <c r="K612" s="5">
        <f t="shared" si="92"/>
        <v>708.35659124283166</v>
      </c>
      <c r="L612" s="5">
        <f t="shared" si="93"/>
        <v>211.17329999999998</v>
      </c>
      <c r="M612" s="5">
        <f t="shared" si="94"/>
        <v>497.18329124283167</v>
      </c>
      <c r="N612" s="4"/>
    </row>
    <row r="613" spans="1:14" ht="15.75" x14ac:dyDescent="0.25">
      <c r="A613" s="9" t="str">
        <f t="shared" si="95"/>
        <v>-</v>
      </c>
      <c r="B613" s="8">
        <v>980</v>
      </c>
      <c r="C613" s="5" t="str">
        <f t="shared" si="89"/>
        <v/>
      </c>
      <c r="D613" s="5" t="str">
        <f t="shared" si="89"/>
        <v/>
      </c>
      <c r="E613" s="5" t="str">
        <f t="shared" si="89"/>
        <v/>
      </c>
      <c r="F613" s="5" t="str">
        <f t="shared" si="89"/>
        <v/>
      </c>
      <c r="G613" s="5">
        <f t="shared" si="89"/>
        <v>7.5800270592394109E-2</v>
      </c>
      <c r="H613" s="7">
        <f t="shared" si="90"/>
        <v>7.5800270592394109E-2</v>
      </c>
      <c r="I613" s="6">
        <f t="shared" si="91"/>
        <v>74.284265180546228</v>
      </c>
      <c r="J613" s="4"/>
      <c r="K613" s="5">
        <f t="shared" si="92"/>
        <v>708.671889822411</v>
      </c>
      <c r="L613" s="5">
        <f t="shared" si="93"/>
        <v>212.25623999999999</v>
      </c>
      <c r="M613" s="5">
        <f t="shared" si="94"/>
        <v>496.41564982241101</v>
      </c>
      <c r="N613" s="4"/>
    </row>
    <row r="614" spans="1:14" ht="15.75" x14ac:dyDescent="0.25">
      <c r="A614" s="9" t="str">
        <f t="shared" si="95"/>
        <v>-</v>
      </c>
      <c r="B614" s="8">
        <v>985</v>
      </c>
      <c r="C614" s="5" t="str">
        <f t="shared" si="89"/>
        <v/>
      </c>
      <c r="D614" s="5" t="str">
        <f t="shared" si="89"/>
        <v/>
      </c>
      <c r="E614" s="5" t="str">
        <f t="shared" si="89"/>
        <v/>
      </c>
      <c r="F614" s="5" t="str">
        <f t="shared" si="89"/>
        <v/>
      </c>
      <c r="G614" s="5">
        <f t="shared" si="89"/>
        <v>7.5448895177764624E-2</v>
      </c>
      <c r="H614" s="7">
        <f t="shared" si="90"/>
        <v>7.5448895177764624E-2</v>
      </c>
      <c r="I614" s="6">
        <f t="shared" si="91"/>
        <v>74.317161750098151</v>
      </c>
      <c r="J614" s="4"/>
      <c r="K614" s="5">
        <f t="shared" si="92"/>
        <v>708.98572309593635</v>
      </c>
      <c r="L614" s="5">
        <f t="shared" si="93"/>
        <v>213.33918</v>
      </c>
      <c r="M614" s="5">
        <f t="shared" si="94"/>
        <v>495.64654309593635</v>
      </c>
      <c r="N614" s="4"/>
    </row>
    <row r="615" spans="1:14" ht="15.75" x14ac:dyDescent="0.25">
      <c r="A615" s="9" t="str">
        <f t="shared" si="95"/>
        <v>-</v>
      </c>
      <c r="B615" s="8">
        <v>990</v>
      </c>
      <c r="C615" s="5" t="str">
        <f t="shared" si="89"/>
        <v/>
      </c>
      <c r="D615" s="5" t="str">
        <f t="shared" si="89"/>
        <v/>
      </c>
      <c r="E615" s="5" t="str">
        <f t="shared" si="89"/>
        <v/>
      </c>
      <c r="F615" s="5" t="str">
        <f t="shared" si="89"/>
        <v/>
      </c>
      <c r="G615" s="5">
        <f t="shared" si="89"/>
        <v>7.5100915365361995E-2</v>
      </c>
      <c r="H615" s="7">
        <f t="shared" si="90"/>
        <v>7.5100915365361995E-2</v>
      </c>
      <c r="I615" s="6">
        <f t="shared" si="91"/>
        <v>74.349906211708372</v>
      </c>
      <c r="J615" s="4"/>
      <c r="K615" s="5">
        <f t="shared" si="92"/>
        <v>709.29810525969788</v>
      </c>
      <c r="L615" s="5">
        <f t="shared" si="93"/>
        <v>214.42212000000001</v>
      </c>
      <c r="M615" s="5">
        <f t="shared" si="94"/>
        <v>494.87598525969787</v>
      </c>
      <c r="N615" s="4"/>
    </row>
    <row r="616" spans="1:14" ht="15.75" x14ac:dyDescent="0.25">
      <c r="A616" s="9" t="str">
        <f t="shared" si="95"/>
        <v>-</v>
      </c>
      <c r="B616" s="8">
        <v>995</v>
      </c>
      <c r="C616" s="5" t="str">
        <f t="shared" si="89"/>
        <v/>
      </c>
      <c r="D616" s="5" t="str">
        <f t="shared" si="89"/>
        <v/>
      </c>
      <c r="E616" s="5" t="str">
        <f t="shared" si="89"/>
        <v/>
      </c>
      <c r="F616" s="5" t="str">
        <f t="shared" si="89"/>
        <v/>
      </c>
      <c r="G616" s="5">
        <f t="shared" si="89"/>
        <v>7.4756281438808858E-2</v>
      </c>
      <c r="H616" s="7">
        <f t="shared" si="90"/>
        <v>7.4756281438808858E-2</v>
      </c>
      <c r="I616" s="6">
        <f t="shared" si="91"/>
        <v>74.382500031614811</v>
      </c>
      <c r="J616" s="4"/>
      <c r="K616" s="5">
        <f t="shared" si="92"/>
        <v>709.60905030160529</v>
      </c>
      <c r="L616" s="5">
        <f t="shared" si="93"/>
        <v>215.50505999999999</v>
      </c>
      <c r="M616" s="5">
        <f t="shared" si="94"/>
        <v>494.10399030160534</v>
      </c>
      <c r="N616" s="4"/>
    </row>
    <row r="617" spans="1:14" ht="15.75" x14ac:dyDescent="0.25">
      <c r="A617" s="9" t="str">
        <f t="shared" si="95"/>
        <v>-</v>
      </c>
      <c r="B617" s="8">
        <v>1000</v>
      </c>
      <c r="C617" s="5" t="str">
        <f t="shared" si="89"/>
        <v/>
      </c>
      <c r="D617" s="5" t="str">
        <f t="shared" si="89"/>
        <v/>
      </c>
      <c r="E617" s="5" t="str">
        <f t="shared" si="89"/>
        <v/>
      </c>
      <c r="F617" s="5" t="str">
        <f t="shared" si="89"/>
        <v/>
      </c>
      <c r="G617" s="5">
        <f t="shared" si="89"/>
        <v>7.4414944654641241E-2</v>
      </c>
      <c r="H617" s="7">
        <f t="shared" si="90"/>
        <v>7.4414944654641241E-2</v>
      </c>
      <c r="I617" s="6">
        <f t="shared" si="91"/>
        <v>74.414944654641246</v>
      </c>
      <c r="J617" s="4"/>
      <c r="K617" s="5">
        <f t="shared" si="92"/>
        <v>709.9185720052775</v>
      </c>
      <c r="L617" s="5">
        <f t="shared" si="93"/>
        <v>216.58799999999999</v>
      </c>
      <c r="M617" s="5">
        <f t="shared" si="94"/>
        <v>493.33057200527753</v>
      </c>
      <c r="N617" s="4"/>
    </row>
    <row r="618" spans="1:14" ht="15.75" x14ac:dyDescent="0.25">
      <c r="A618" s="9" t="str">
        <f t="shared" si="95"/>
        <v>-</v>
      </c>
      <c r="B618" s="8">
        <v>1005</v>
      </c>
      <c r="C618" s="5" t="str">
        <f t="shared" si="89"/>
        <v/>
      </c>
      <c r="D618" s="5" t="str">
        <f t="shared" si="89"/>
        <v/>
      </c>
      <c r="E618" s="5" t="str">
        <f t="shared" si="89"/>
        <v/>
      </c>
      <c r="F618" s="5" t="str">
        <f t="shared" si="89"/>
        <v/>
      </c>
      <c r="G618" s="5">
        <f t="shared" si="89"/>
        <v>7.4076857218522738E-2</v>
      </c>
      <c r="H618" s="7">
        <f t="shared" si="90"/>
        <v>7.4076857218522738E-2</v>
      </c>
      <c r="I618" s="6">
        <f t="shared" si="91"/>
        <v>74.447241504615349</v>
      </c>
      <c r="J618" s="4"/>
      <c r="K618" s="5">
        <f t="shared" si="92"/>
        <v>710.22668395403036</v>
      </c>
      <c r="L618" s="5">
        <f t="shared" si="93"/>
        <v>217.67094</v>
      </c>
      <c r="M618" s="5">
        <f t="shared" si="94"/>
        <v>492.55574395403039</v>
      </c>
      <c r="N618" s="4"/>
    </row>
    <row r="619" spans="1:14" ht="15.75" x14ac:dyDescent="0.25">
      <c r="A619" s="9" t="str">
        <f t="shared" si="95"/>
        <v>-</v>
      </c>
      <c r="B619" s="8">
        <v>1010</v>
      </c>
      <c r="C619" s="5" t="str">
        <f t="shared" si="89"/>
        <v/>
      </c>
      <c r="D619" s="5" t="str">
        <f t="shared" si="89"/>
        <v/>
      </c>
      <c r="E619" s="5" t="str">
        <f t="shared" si="89"/>
        <v/>
      </c>
      <c r="F619" s="5" t="str">
        <f t="shared" si="89"/>
        <v/>
      </c>
      <c r="G619" s="5">
        <f t="shared" si="89"/>
        <v>7.3741972262154995E-2</v>
      </c>
      <c r="H619" s="7">
        <f t="shared" si="90"/>
        <v>7.3741972262154995E-2</v>
      </c>
      <c r="I619" s="6">
        <f t="shared" si="91"/>
        <v>74.479391984776541</v>
      </c>
      <c r="J619" s="4"/>
      <c r="K619" s="5">
        <f t="shared" si="92"/>
        <v>710.53339953476814</v>
      </c>
      <c r="L619" s="5">
        <f t="shared" si="93"/>
        <v>218.75388000000001</v>
      </c>
      <c r="M619" s="5">
        <f t="shared" si="94"/>
        <v>491.77951953476816</v>
      </c>
      <c r="N619" s="4"/>
    </row>
    <row r="620" spans="1:14" ht="15.75" x14ac:dyDescent="0.25">
      <c r="A620" s="9" t="str">
        <f t="shared" si="95"/>
        <v>-</v>
      </c>
      <c r="B620" s="8">
        <v>1015</v>
      </c>
      <c r="C620" s="5" t="str">
        <f t="shared" si="89"/>
        <v/>
      </c>
      <c r="D620" s="5" t="str">
        <f t="shared" si="89"/>
        <v/>
      </c>
      <c r="E620" s="5" t="str">
        <f t="shared" si="89"/>
        <v/>
      </c>
      <c r="F620" s="5" t="str">
        <f t="shared" si="89"/>
        <v/>
      </c>
      <c r="G620" s="5">
        <f t="shared" si="89"/>
        <v>7.3410243820860879E-2</v>
      </c>
      <c r="H620" s="7">
        <f t="shared" si="90"/>
        <v>7.3410243820860879E-2</v>
      </c>
      <c r="I620" s="6">
        <f t="shared" si="91"/>
        <v>74.511397478173791</v>
      </c>
      <c r="J620" s="4"/>
      <c r="K620" s="5">
        <f t="shared" si="92"/>
        <v>710.83873194177795</v>
      </c>
      <c r="L620" s="5">
        <f t="shared" si="93"/>
        <v>219.83682000000002</v>
      </c>
      <c r="M620" s="5">
        <f t="shared" si="94"/>
        <v>491.00191194177796</v>
      </c>
      <c r="N620" s="4"/>
    </row>
    <row r="621" spans="1:14" ht="15.75" x14ac:dyDescent="0.25">
      <c r="A621" s="9" t="str">
        <f t="shared" si="95"/>
        <v>-</v>
      </c>
      <c r="B621" s="8">
        <v>1020</v>
      </c>
      <c r="C621" s="5" t="str">
        <f t="shared" si="89"/>
        <v/>
      </c>
      <c r="D621" s="5" t="str">
        <f t="shared" si="89"/>
        <v/>
      </c>
      <c r="E621" s="5" t="str">
        <f t="shared" si="89"/>
        <v/>
      </c>
      <c r="F621" s="5" t="str">
        <f t="shared" si="89"/>
        <v/>
      </c>
      <c r="G621" s="5">
        <f t="shared" si="89"/>
        <v>7.3081626811817818E-2</v>
      </c>
      <c r="H621" s="7">
        <f t="shared" si="90"/>
        <v>7.3081626811817818E-2</v>
      </c>
      <c r="I621" s="6">
        <f t="shared" si="91"/>
        <v>74.543259348054178</v>
      </c>
      <c r="J621" s="4"/>
      <c r="K621" s="5">
        <f t="shared" si="92"/>
        <v>711.14269418043693</v>
      </c>
      <c r="L621" s="5">
        <f t="shared" si="93"/>
        <v>220.91975999999997</v>
      </c>
      <c r="M621" s="5">
        <f t="shared" si="94"/>
        <v>490.22293418043694</v>
      </c>
      <c r="N621" s="4"/>
    </row>
    <row r="622" spans="1:14" ht="15.75" x14ac:dyDescent="0.25">
      <c r="A622" s="9" t="str">
        <f t="shared" si="95"/>
        <v>-</v>
      </c>
      <c r="B622" s="8">
        <v>1025</v>
      </c>
      <c r="C622" s="5" t="str">
        <f t="shared" si="89"/>
        <v/>
      </c>
      <c r="D622" s="5" t="str">
        <f t="shared" si="89"/>
        <v/>
      </c>
      <c r="E622" s="5" t="str">
        <f t="shared" si="89"/>
        <v/>
      </c>
      <c r="F622" s="5" t="str">
        <f t="shared" si="89"/>
        <v/>
      </c>
      <c r="G622" s="5">
        <f t="shared" si="89"/>
        <v>7.2756077012918502E-2</v>
      </c>
      <c r="H622" s="7">
        <f t="shared" si="90"/>
        <v>7.2756077012918502E-2</v>
      </c>
      <c r="I622" s="6">
        <f t="shared" si="91"/>
        <v>74.574978938241458</v>
      </c>
      <c r="J622" s="4"/>
      <c r="K622" s="5">
        <f t="shared" si="92"/>
        <v>711.44529907082347</v>
      </c>
      <c r="L622" s="5">
        <f t="shared" si="93"/>
        <v>222.00269999999998</v>
      </c>
      <c r="M622" s="5">
        <f t="shared" si="94"/>
        <v>489.44259907082346</v>
      </c>
      <c r="N622" s="4"/>
    </row>
    <row r="623" spans="1:14" ht="15.75" x14ac:dyDescent="0.25">
      <c r="A623" s="9" t="str">
        <f t="shared" si="95"/>
        <v>-</v>
      </c>
      <c r="B623" s="8">
        <v>1030</v>
      </c>
      <c r="C623" s="5" t="str">
        <f t="shared" si="89"/>
        <v/>
      </c>
      <c r="D623" s="5" t="str">
        <f t="shared" si="89"/>
        <v/>
      </c>
      <c r="E623" s="5" t="str">
        <f t="shared" si="89"/>
        <v/>
      </c>
      <c r="F623" s="5" t="str">
        <f t="shared" si="89"/>
        <v/>
      </c>
      <c r="G623" s="5">
        <f t="shared" si="89"/>
        <v>7.2433551042239322E-2</v>
      </c>
      <c r="H623" s="7">
        <f t="shared" si="90"/>
        <v>7.2433551042239322E-2</v>
      </c>
      <c r="I623" s="6">
        <f t="shared" si="91"/>
        <v>74.606557573506507</v>
      </c>
      <c r="J623" s="4"/>
      <c r="K623" s="5">
        <f t="shared" si="92"/>
        <v>711.74655925125205</v>
      </c>
      <c r="L623" s="5">
        <f t="shared" si="93"/>
        <v>223.08563999999998</v>
      </c>
      <c r="M623" s="5">
        <f t="shared" si="94"/>
        <v>488.66091925125204</v>
      </c>
      <c r="N623" s="4"/>
    </row>
    <row r="624" spans="1:14" ht="15.75" x14ac:dyDescent="0.25">
      <c r="A624" s="9" t="str">
        <f t="shared" si="95"/>
        <v>-</v>
      </c>
      <c r="B624" s="8">
        <v>1035</v>
      </c>
      <c r="C624" s="5" t="str">
        <f t="shared" si="89"/>
        <v/>
      </c>
      <c r="D624" s="5" t="str">
        <f t="shared" si="89"/>
        <v/>
      </c>
      <c r="E624" s="5" t="str">
        <f t="shared" si="89"/>
        <v/>
      </c>
      <c r="F624" s="5" t="str">
        <f t="shared" si="89"/>
        <v/>
      </c>
      <c r="G624" s="5">
        <f t="shared" si="89"/>
        <v>7.2114006338094755E-2</v>
      </c>
      <c r="H624" s="7">
        <f t="shared" si="90"/>
        <v>7.2114006338094755E-2</v>
      </c>
      <c r="I624" s="6">
        <f t="shared" si="91"/>
        <v>74.637996559928069</v>
      </c>
      <c r="J624" s="4"/>
      <c r="K624" s="5">
        <f t="shared" si="92"/>
        <v>712.04648718171381</v>
      </c>
      <c r="L624" s="5">
        <f t="shared" si="93"/>
        <v>224.16857999999999</v>
      </c>
      <c r="M624" s="5">
        <f t="shared" si="94"/>
        <v>487.87790718171379</v>
      </c>
      <c r="N624" s="4"/>
    </row>
    <row r="625" spans="1:14" ht="15.75" x14ac:dyDescent="0.25">
      <c r="A625" s="9" t="str">
        <f t="shared" si="95"/>
        <v>-</v>
      </c>
      <c r="B625" s="8">
        <v>1040</v>
      </c>
      <c r="C625" s="5" t="str">
        <f t="shared" ref="C625:G640" si="96">IF(AND($B625&gt;=C$412,$B625&lt;=C$413),(C$414/60)*$B625^(-C$415),"")</f>
        <v/>
      </c>
      <c r="D625" s="5" t="str">
        <f t="shared" si="96"/>
        <v/>
      </c>
      <c r="E625" s="5" t="str">
        <f t="shared" si="96"/>
        <v/>
      </c>
      <c r="F625" s="5" t="str">
        <f t="shared" si="96"/>
        <v/>
      </c>
      <c r="G625" s="5">
        <f t="shared" si="96"/>
        <v>7.1797401139658865E-2</v>
      </c>
      <c r="H625" s="7">
        <f t="shared" si="90"/>
        <v>7.1797401139658865E-2</v>
      </c>
      <c r="I625" s="6">
        <f t="shared" si="91"/>
        <v>74.669297185245213</v>
      </c>
      <c r="J625" s="4"/>
      <c r="K625" s="5">
        <f t="shared" si="92"/>
        <v>712.34509514723925</v>
      </c>
      <c r="L625" s="5">
        <f t="shared" si="93"/>
        <v>225.25152</v>
      </c>
      <c r="M625" s="5">
        <f t="shared" si="94"/>
        <v>487.09357514723922</v>
      </c>
      <c r="N625" s="4"/>
    </row>
    <row r="626" spans="1:14" ht="15.75" x14ac:dyDescent="0.25">
      <c r="A626" s="9" t="str">
        <f t="shared" si="95"/>
        <v>-</v>
      </c>
      <c r="B626" s="8">
        <v>1045</v>
      </c>
      <c r="C626" s="5" t="str">
        <f t="shared" si="96"/>
        <v/>
      </c>
      <c r="D626" s="5" t="str">
        <f t="shared" si="96"/>
        <v/>
      </c>
      <c r="E626" s="5" t="str">
        <f t="shared" si="96"/>
        <v/>
      </c>
      <c r="F626" s="5" t="str">
        <f t="shared" si="96"/>
        <v/>
      </c>
      <c r="G626" s="5">
        <f t="shared" si="96"/>
        <v>7.1483694468136086E-2</v>
      </c>
      <c r="H626" s="7">
        <f t="shared" si="90"/>
        <v>7.1483694468136086E-2</v>
      </c>
      <c r="I626" s="6">
        <f t="shared" si="91"/>
        <v>74.700460719202212</v>
      </c>
      <c r="J626" s="4"/>
      <c r="K626" s="5">
        <f t="shared" si="92"/>
        <v>712.64239526118911</v>
      </c>
      <c r="L626" s="5">
        <f t="shared" si="93"/>
        <v>226.33445999999998</v>
      </c>
      <c r="M626" s="5">
        <f t="shared" si="94"/>
        <v>486.30793526118913</v>
      </c>
      <c r="N626" s="4"/>
    </row>
    <row r="627" spans="1:14" ht="15.75" x14ac:dyDescent="0.25">
      <c r="A627" s="9" t="str">
        <f t="shared" si="95"/>
        <v>-</v>
      </c>
      <c r="B627" s="8">
        <v>1050</v>
      </c>
      <c r="C627" s="5" t="str">
        <f t="shared" si="96"/>
        <v/>
      </c>
      <c r="D627" s="5" t="str">
        <f t="shared" si="96"/>
        <v/>
      </c>
      <c r="E627" s="5" t="str">
        <f t="shared" si="96"/>
        <v/>
      </c>
      <c r="F627" s="5" t="str">
        <f t="shared" si="96"/>
        <v/>
      </c>
      <c r="G627" s="5">
        <f t="shared" si="96"/>
        <v>7.1172846108461071E-2</v>
      </c>
      <c r="H627" s="7">
        <f t="shared" si="90"/>
        <v>7.1172846108461071E-2</v>
      </c>
      <c r="I627" s="6">
        <f t="shared" si="91"/>
        <v>74.731488413884122</v>
      </c>
      <c r="J627" s="4"/>
      <c r="K627" s="5">
        <f t="shared" si="92"/>
        <v>712.93839946845458</v>
      </c>
      <c r="L627" s="5">
        <f t="shared" si="93"/>
        <v>227.41739999999999</v>
      </c>
      <c r="M627" s="5">
        <f t="shared" si="94"/>
        <v>485.52099946845459</v>
      </c>
      <c r="N627" s="4"/>
    </row>
    <row r="628" spans="1:14" ht="15.75" x14ac:dyDescent="0.25">
      <c r="A628" s="9" t="str">
        <f t="shared" si="95"/>
        <v>-</v>
      </c>
      <c r="B628" s="8">
        <v>1055</v>
      </c>
      <c r="C628" s="5" t="str">
        <f t="shared" si="96"/>
        <v/>
      </c>
      <c r="D628" s="5" t="str">
        <f t="shared" si="96"/>
        <v/>
      </c>
      <c r="E628" s="5" t="str">
        <f t="shared" si="96"/>
        <v/>
      </c>
      <c r="F628" s="5" t="str">
        <f t="shared" si="96"/>
        <v/>
      </c>
      <c r="G628" s="5">
        <f t="shared" si="96"/>
        <v>7.0864816591512114E-2</v>
      </c>
      <c r="H628" s="7">
        <f t="shared" si="90"/>
        <v>7.0864816591512114E-2</v>
      </c>
      <c r="I628" s="6">
        <f t="shared" si="91"/>
        <v>74.76238150404528</v>
      </c>
      <c r="J628" s="4"/>
      <c r="K628" s="5">
        <f t="shared" si="92"/>
        <v>713.23311954859207</v>
      </c>
      <c r="L628" s="5">
        <f t="shared" si="93"/>
        <v>228.50033999999999</v>
      </c>
      <c r="M628" s="5">
        <f t="shared" si="94"/>
        <v>484.73277954859208</v>
      </c>
      <c r="N628" s="4"/>
    </row>
    <row r="629" spans="1:14" ht="15.75" x14ac:dyDescent="0.25">
      <c r="A629" s="9" t="str">
        <f t="shared" si="95"/>
        <v>-</v>
      </c>
      <c r="B629" s="8">
        <v>1060</v>
      </c>
      <c r="C629" s="5" t="str">
        <f t="shared" si="96"/>
        <v/>
      </c>
      <c r="D629" s="5" t="str">
        <f t="shared" si="96"/>
        <v/>
      </c>
      <c r="E629" s="5" t="str">
        <f t="shared" si="96"/>
        <v/>
      </c>
      <c r="F629" s="5" t="str">
        <f t="shared" si="96"/>
        <v/>
      </c>
      <c r="G629" s="5">
        <f t="shared" si="96"/>
        <v>7.0559567176820839E-2</v>
      </c>
      <c r="H629" s="7">
        <f t="shared" si="90"/>
        <v>7.0559567176820839E-2</v>
      </c>
      <c r="I629" s="6">
        <f t="shared" si="91"/>
        <v>74.793141207430097</v>
      </c>
      <c r="J629" s="4"/>
      <c r="K629" s="5">
        <f t="shared" si="92"/>
        <v>713.52656711888312</v>
      </c>
      <c r="L629" s="5">
        <f t="shared" si="93"/>
        <v>229.58328</v>
      </c>
      <c r="M629" s="5">
        <f t="shared" si="94"/>
        <v>483.94328711888312</v>
      </c>
      <c r="N629" s="4"/>
    </row>
    <row r="630" spans="1:14" ht="15.75" x14ac:dyDescent="0.25">
      <c r="A630" s="9" t="str">
        <f t="shared" si="95"/>
        <v>-</v>
      </c>
      <c r="B630" s="8">
        <v>1065</v>
      </c>
      <c r="C630" s="5" t="str">
        <f t="shared" si="96"/>
        <v/>
      </c>
      <c r="D630" s="5" t="str">
        <f t="shared" si="96"/>
        <v/>
      </c>
      <c r="E630" s="5" t="str">
        <f t="shared" si="96"/>
        <v/>
      </c>
      <c r="F630" s="5" t="str">
        <f t="shared" si="96"/>
        <v/>
      </c>
      <c r="G630" s="5">
        <f t="shared" si="96"/>
        <v>7.0257059835761956E-2</v>
      </c>
      <c r="H630" s="7">
        <f t="shared" si="90"/>
        <v>7.0257059835761956E-2</v>
      </c>
      <c r="I630" s="6">
        <f t="shared" si="91"/>
        <v>74.823768725086481</v>
      </c>
      <c r="J630" s="4"/>
      <c r="K630" s="5">
        <f t="shared" si="92"/>
        <v>713.81875363732502</v>
      </c>
      <c r="L630" s="5">
        <f t="shared" si="93"/>
        <v>230.66622000000001</v>
      </c>
      <c r="M630" s="5">
        <f t="shared" si="94"/>
        <v>483.15253363732501</v>
      </c>
      <c r="N630" s="4"/>
    </row>
    <row r="631" spans="1:14" ht="15.75" x14ac:dyDescent="0.25">
      <c r="A631" s="9" t="str">
        <f t="shared" si="95"/>
        <v>-</v>
      </c>
      <c r="B631" s="8">
        <v>1070</v>
      </c>
      <c r="C631" s="5" t="str">
        <f t="shared" si="96"/>
        <v/>
      </c>
      <c r="D631" s="5" t="str">
        <f t="shared" si="96"/>
        <v/>
      </c>
      <c r="E631" s="5" t="str">
        <f t="shared" si="96"/>
        <v/>
      </c>
      <c r="F631" s="5" t="str">
        <f t="shared" si="96"/>
        <v/>
      </c>
      <c r="G631" s="5">
        <f t="shared" si="96"/>
        <v>6.9957257235206835E-2</v>
      </c>
      <c r="H631" s="7">
        <f t="shared" si="90"/>
        <v>6.9957257235206835E-2</v>
      </c>
      <c r="I631" s="6">
        <f t="shared" si="91"/>
        <v>74.854265241671314</v>
      </c>
      <c r="J631" s="4"/>
      <c r="K631" s="5">
        <f t="shared" si="92"/>
        <v>714.10969040554437</v>
      </c>
      <c r="L631" s="5">
        <f t="shared" si="93"/>
        <v>231.74916000000002</v>
      </c>
      <c r="M631" s="5">
        <f t="shared" si="94"/>
        <v>482.36053040554435</v>
      </c>
      <c r="N631" s="4"/>
    </row>
    <row r="632" spans="1:14" ht="15.75" x14ac:dyDescent="0.25">
      <c r="A632" s="9" t="str">
        <f t="shared" si="95"/>
        <v>-</v>
      </c>
      <c r="B632" s="8">
        <v>1075</v>
      </c>
      <c r="C632" s="5" t="str">
        <f t="shared" si="96"/>
        <v/>
      </c>
      <c r="D632" s="5" t="str">
        <f t="shared" si="96"/>
        <v/>
      </c>
      <c r="E632" s="5" t="str">
        <f t="shared" si="96"/>
        <v/>
      </c>
      <c r="F632" s="5" t="str">
        <f t="shared" si="96"/>
        <v/>
      </c>
      <c r="G632" s="5">
        <f t="shared" si="96"/>
        <v>6.9660122721628373E-2</v>
      </c>
      <c r="H632" s="7">
        <f t="shared" si="90"/>
        <v>6.9660122721628373E-2</v>
      </c>
      <c r="I632" s="6">
        <f t="shared" si="91"/>
        <v>74.884631925750497</v>
      </c>
      <c r="J632" s="4"/>
      <c r="K632" s="5">
        <f t="shared" si="92"/>
        <v>714.39938857165976</v>
      </c>
      <c r="L632" s="5">
        <f t="shared" si="93"/>
        <v>232.8321</v>
      </c>
      <c r="M632" s="5">
        <f t="shared" si="94"/>
        <v>481.56728857165979</v>
      </c>
      <c r="N632" s="4"/>
    </row>
    <row r="633" spans="1:14" ht="15.75" x14ac:dyDescent="0.25">
      <c r="A633" s="9" t="str">
        <f t="shared" si="95"/>
        <v>-</v>
      </c>
      <c r="B633" s="8">
        <v>1080</v>
      </c>
      <c r="C633" s="5" t="str">
        <f t="shared" si="96"/>
        <v/>
      </c>
      <c r="D633" s="5" t="str">
        <f t="shared" si="96"/>
        <v/>
      </c>
      <c r="E633" s="5" t="str">
        <f t="shared" si="96"/>
        <v/>
      </c>
      <c r="F633" s="5" t="str">
        <f t="shared" si="96"/>
        <v/>
      </c>
      <c r="G633" s="5">
        <f t="shared" si="96"/>
        <v>6.9365620305639031E-2</v>
      </c>
      <c r="H633" s="7">
        <f t="shared" si="90"/>
        <v>6.9365620305639031E-2</v>
      </c>
      <c r="I633" s="6">
        <f t="shared" si="91"/>
        <v>74.914869930090148</v>
      </c>
      <c r="J633" s="4"/>
      <c r="K633" s="5">
        <f t="shared" si="92"/>
        <v>714.68785913305999</v>
      </c>
      <c r="L633" s="5">
        <f t="shared" si="93"/>
        <v>233.91503999999998</v>
      </c>
      <c r="M633" s="5">
        <f t="shared" si="94"/>
        <v>480.77281913306001</v>
      </c>
      <c r="N633" s="4"/>
    </row>
    <row r="634" spans="1:14" ht="15.75" x14ac:dyDescent="0.25">
      <c r="A634" s="9" t="str">
        <f t="shared" si="95"/>
        <v>-</v>
      </c>
      <c r="B634" s="8">
        <v>1085</v>
      </c>
      <c r="C634" s="5" t="str">
        <f t="shared" si="96"/>
        <v/>
      </c>
      <c r="D634" s="5" t="str">
        <f t="shared" si="96"/>
        <v/>
      </c>
      <c r="E634" s="5" t="str">
        <f t="shared" si="96"/>
        <v/>
      </c>
      <c r="F634" s="5" t="str">
        <f t="shared" si="96"/>
        <v/>
      </c>
      <c r="G634" s="5">
        <f t="shared" si="96"/>
        <v>6.9073714646952167E-2</v>
      </c>
      <c r="H634" s="7">
        <f t="shared" si="90"/>
        <v>6.9073714646952167E-2</v>
      </c>
      <c r="I634" s="6">
        <f t="shared" si="91"/>
        <v>74.944980391943105</v>
      </c>
      <c r="J634" s="4"/>
      <c r="K634" s="5">
        <f t="shared" si="92"/>
        <v>714.97511293913726</v>
      </c>
      <c r="L634" s="5">
        <f t="shared" si="93"/>
        <v>234.99797999999998</v>
      </c>
      <c r="M634" s="5">
        <f t="shared" si="94"/>
        <v>479.97713293913728</v>
      </c>
      <c r="N634" s="4"/>
    </row>
    <row r="635" spans="1:14" ht="15.75" x14ac:dyDescent="0.25">
      <c r="A635" s="9" t="str">
        <f t="shared" si="95"/>
        <v>-</v>
      </c>
      <c r="B635" s="8">
        <v>1090</v>
      </c>
      <c r="C635" s="5" t="str">
        <f t="shared" si="96"/>
        <v/>
      </c>
      <c r="D635" s="5" t="str">
        <f t="shared" si="96"/>
        <v/>
      </c>
      <c r="E635" s="5" t="str">
        <f t="shared" si="96"/>
        <v/>
      </c>
      <c r="F635" s="5" t="str">
        <f t="shared" si="96"/>
        <v/>
      </c>
      <c r="G635" s="5">
        <f t="shared" si="96"/>
        <v>6.8784371039749992E-2</v>
      </c>
      <c r="H635" s="7">
        <f t="shared" si="90"/>
        <v>6.8784371039749992E-2</v>
      </c>
      <c r="I635" s="6">
        <f t="shared" si="91"/>
        <v>74.974964433327486</v>
      </c>
      <c r="J635" s="4"/>
      <c r="K635" s="5">
        <f t="shared" si="92"/>
        <v>715.26116069394425</v>
      </c>
      <c r="L635" s="5">
        <f t="shared" si="93"/>
        <v>236.08091999999999</v>
      </c>
      <c r="M635" s="5">
        <f t="shared" si="94"/>
        <v>479.18024069394426</v>
      </c>
      <c r="N635" s="4"/>
    </row>
    <row r="636" spans="1:14" ht="15.75" x14ac:dyDescent="0.25">
      <c r="A636" s="9" t="str">
        <f t="shared" si="95"/>
        <v>-</v>
      </c>
      <c r="B636" s="8">
        <v>1095</v>
      </c>
      <c r="C636" s="5" t="str">
        <f t="shared" si="96"/>
        <v/>
      </c>
      <c r="D636" s="5" t="str">
        <f t="shared" si="96"/>
        <v/>
      </c>
      <c r="E636" s="5" t="str">
        <f t="shared" si="96"/>
        <v/>
      </c>
      <c r="F636" s="5" t="str">
        <f t="shared" si="96"/>
        <v/>
      </c>
      <c r="G636" s="5">
        <f t="shared" si="96"/>
        <v>6.8497555398447277E-2</v>
      </c>
      <c r="H636" s="7">
        <f t="shared" si="90"/>
        <v>6.8497555398447277E-2</v>
      </c>
      <c r="I636" s="6">
        <f t="shared" si="91"/>
        <v>75.004823161299768</v>
      </c>
      <c r="J636" s="4"/>
      <c r="K636" s="5">
        <f t="shared" si="92"/>
        <v>715.54601295879979</v>
      </c>
      <c r="L636" s="5">
        <f t="shared" si="93"/>
        <v>237.16386</v>
      </c>
      <c r="M636" s="5">
        <f t="shared" si="94"/>
        <v>478.38215295879979</v>
      </c>
      <c r="N636" s="4"/>
    </row>
    <row r="637" spans="1:14" ht="15.75" x14ac:dyDescent="0.25">
      <c r="A637" s="9" t="str">
        <f t="shared" si="95"/>
        <v>-</v>
      </c>
      <c r="B637" s="8">
        <v>1100</v>
      </c>
      <c r="C637" s="5" t="str">
        <f t="shared" si="96"/>
        <v/>
      </c>
      <c r="D637" s="5" t="str">
        <f t="shared" si="96"/>
        <v/>
      </c>
      <c r="E637" s="5" t="str">
        <f t="shared" si="96"/>
        <v/>
      </c>
      <c r="F637" s="5" t="str">
        <f t="shared" si="96"/>
        <v/>
      </c>
      <c r="G637" s="5">
        <f t="shared" si="96"/>
        <v>6.8213234243838045E-2</v>
      </c>
      <c r="H637" s="7">
        <f t="shared" si="90"/>
        <v>6.8213234243838045E-2</v>
      </c>
      <c r="I637" s="6">
        <f t="shared" si="91"/>
        <v>75.034557668221851</v>
      </c>
      <c r="J637" s="4"/>
      <c r="K637" s="5">
        <f t="shared" si="92"/>
        <v>715.82968015483652</v>
      </c>
      <c r="L637" s="5">
        <f t="shared" si="93"/>
        <v>238.24679999999998</v>
      </c>
      <c r="M637" s="5">
        <f t="shared" si="94"/>
        <v>477.58288015483652</v>
      </c>
      <c r="N637" s="4"/>
    </row>
    <row r="638" spans="1:14" ht="15.75" x14ac:dyDescent="0.25">
      <c r="A638" s="9" t="str">
        <f t="shared" si="95"/>
        <v>-</v>
      </c>
      <c r="B638" s="8">
        <v>1105</v>
      </c>
      <c r="C638" s="5" t="str">
        <f t="shared" si="96"/>
        <v/>
      </c>
      <c r="D638" s="5" t="str">
        <f t="shared" si="96"/>
        <v/>
      </c>
      <c r="E638" s="5" t="str">
        <f t="shared" si="96"/>
        <v/>
      </c>
      <c r="F638" s="5" t="str">
        <f t="shared" si="96"/>
        <v/>
      </c>
      <c r="G638" s="5">
        <f t="shared" si="96"/>
        <v>6.7931374689611967E-2</v>
      </c>
      <c r="H638" s="7">
        <f t="shared" si="90"/>
        <v>6.7931374689611967E-2</v>
      </c>
      <c r="I638" s="6">
        <f t="shared" si="91"/>
        <v>75.064169032021226</v>
      </c>
      <c r="J638" s="4"/>
      <c r="K638" s="5">
        <f t="shared" si="92"/>
        <v>716.11217256548241</v>
      </c>
      <c r="L638" s="5">
        <f t="shared" si="93"/>
        <v>239.32973999999999</v>
      </c>
      <c r="M638" s="5">
        <f t="shared" si="94"/>
        <v>476.7824325654824</v>
      </c>
      <c r="N638" s="4"/>
    </row>
    <row r="639" spans="1:14" ht="15.75" x14ac:dyDescent="0.25">
      <c r="A639" s="9" t="str">
        <f t="shared" si="95"/>
        <v>-</v>
      </c>
      <c r="B639" s="8">
        <v>1110</v>
      </c>
      <c r="C639" s="5" t="str">
        <f t="shared" si="96"/>
        <v/>
      </c>
      <c r="D639" s="5" t="str">
        <f t="shared" si="96"/>
        <v/>
      </c>
      <c r="E639" s="5" t="str">
        <f t="shared" si="96"/>
        <v/>
      </c>
      <c r="F639" s="5" t="str">
        <f t="shared" si="96"/>
        <v/>
      </c>
      <c r="G639" s="5">
        <f t="shared" si="96"/>
        <v>6.7651944429231226E-2</v>
      </c>
      <c r="H639" s="7">
        <f t="shared" si="90"/>
        <v>6.7651944429231226E-2</v>
      </c>
      <c r="I639" s="6">
        <f t="shared" si="91"/>
        <v>75.093658316446664</v>
      </c>
      <c r="J639" s="4"/>
      <c r="K639" s="5">
        <f t="shared" si="92"/>
        <v>716.39350033890116</v>
      </c>
      <c r="L639" s="5">
        <f t="shared" si="93"/>
        <v>240.41267999999999</v>
      </c>
      <c r="M639" s="5">
        <f t="shared" si="94"/>
        <v>475.98082033890114</v>
      </c>
      <c r="N639" s="4"/>
    </row>
    <row r="640" spans="1:14" ht="15.75" x14ac:dyDescent="0.25">
      <c r="A640" s="9" t="str">
        <f t="shared" si="95"/>
        <v>-</v>
      </c>
      <c r="B640" s="8">
        <v>1115</v>
      </c>
      <c r="C640" s="5" t="str">
        <f t="shared" si="96"/>
        <v/>
      </c>
      <c r="D640" s="5" t="str">
        <f t="shared" si="96"/>
        <v/>
      </c>
      <c r="E640" s="5" t="str">
        <f t="shared" si="96"/>
        <v/>
      </c>
      <c r="F640" s="5" t="str">
        <f t="shared" si="96"/>
        <v/>
      </c>
      <c r="G640" s="5">
        <f t="shared" si="96"/>
        <v>6.7374911723154546E-2</v>
      </c>
      <c r="H640" s="7">
        <f t="shared" si="90"/>
        <v>6.7374911723154546E-2</v>
      </c>
      <c r="I640" s="6">
        <f t="shared" si="91"/>
        <v>75.123026571317325</v>
      </c>
      <c r="J640" s="4"/>
      <c r="K640" s="5">
        <f t="shared" si="92"/>
        <v>716.67367349036726</v>
      </c>
      <c r="L640" s="5">
        <f t="shared" si="93"/>
        <v>241.49562</v>
      </c>
      <c r="M640" s="5">
        <f t="shared" si="94"/>
        <v>475.17805349036723</v>
      </c>
      <c r="N640" s="4"/>
    </row>
    <row r="641" spans="1:14" ht="15.75" x14ac:dyDescent="0.25">
      <c r="A641" s="9" t="str">
        <f t="shared" si="95"/>
        <v>-</v>
      </c>
      <c r="B641" s="8">
        <v>1120</v>
      </c>
      <c r="C641" s="5" t="str">
        <f t="shared" ref="C641:G656" si="97">IF(AND($B641&gt;=C$412,$B641&lt;=C$413),(C$414/60)*$B641^(-C$415),"")</f>
        <v/>
      </c>
      <c r="D641" s="5" t="str">
        <f t="shared" si="97"/>
        <v/>
      </c>
      <c r="E641" s="5" t="str">
        <f t="shared" si="97"/>
        <v/>
      </c>
      <c r="F641" s="5" t="str">
        <f t="shared" si="97"/>
        <v/>
      </c>
      <c r="G641" s="5">
        <f t="shared" si="97"/>
        <v>6.7100245386398874E-2</v>
      </c>
      <c r="H641" s="7">
        <f t="shared" si="90"/>
        <v>6.7100245386398874E-2</v>
      </c>
      <c r="I641" s="6">
        <f t="shared" si="91"/>
        <v>75.152274832766736</v>
      </c>
      <c r="J641" s="4"/>
      <c r="K641" s="5">
        <f t="shared" si="92"/>
        <v>716.95270190459462</v>
      </c>
      <c r="L641" s="5">
        <f t="shared" si="93"/>
        <v>242.57856000000001</v>
      </c>
      <c r="M641" s="5">
        <f t="shared" si="94"/>
        <v>474.37414190459458</v>
      </c>
      <c r="N641" s="4"/>
    </row>
    <row r="642" spans="1:14" ht="15.75" x14ac:dyDescent="0.25">
      <c r="A642" s="9" t="str">
        <f t="shared" si="95"/>
        <v>-</v>
      </c>
      <c r="B642" s="8">
        <v>1125</v>
      </c>
      <c r="C642" s="5" t="str">
        <f t="shared" si="97"/>
        <v/>
      </c>
      <c r="D642" s="5" t="str">
        <f t="shared" si="97"/>
        <v/>
      </c>
      <c r="E642" s="5" t="str">
        <f t="shared" si="97"/>
        <v/>
      </c>
      <c r="F642" s="5" t="str">
        <f t="shared" si="97"/>
        <v/>
      </c>
      <c r="G642" s="5">
        <f t="shared" si="97"/>
        <v>6.6827914776427841E-2</v>
      </c>
      <c r="H642" s="7">
        <f t="shared" si="90"/>
        <v>6.6827914776427841E-2</v>
      </c>
      <c r="I642" s="6">
        <f t="shared" si="91"/>
        <v>75.181404123481315</v>
      </c>
      <c r="J642" s="4"/>
      <c r="K642" s="5">
        <f t="shared" si="92"/>
        <v>717.23059533801177</v>
      </c>
      <c r="L642" s="5">
        <f t="shared" si="93"/>
        <v>243.66149999999999</v>
      </c>
      <c r="M642" s="5">
        <f t="shared" si="94"/>
        <v>473.56909533801178</v>
      </c>
      <c r="N642" s="4"/>
    </row>
    <row r="643" spans="1:14" ht="15.75" x14ac:dyDescent="0.25">
      <c r="A643" s="9" t="str">
        <f t="shared" si="95"/>
        <v>-</v>
      </c>
      <c r="B643" s="8">
        <v>1130</v>
      </c>
      <c r="C643" s="5" t="str">
        <f t="shared" si="97"/>
        <v/>
      </c>
      <c r="D643" s="5" t="str">
        <f t="shared" si="97"/>
        <v/>
      </c>
      <c r="E643" s="5" t="str">
        <f t="shared" si="97"/>
        <v/>
      </c>
      <c r="F643" s="5" t="str">
        <f t="shared" si="97"/>
        <v/>
      </c>
      <c r="G643" s="5">
        <f t="shared" si="97"/>
        <v>6.655788978135746E-2</v>
      </c>
      <c r="H643" s="7">
        <f t="shared" si="90"/>
        <v>6.655788978135746E-2</v>
      </c>
      <c r="I643" s="6">
        <f t="shared" si="91"/>
        <v>75.21041545293393</v>
      </c>
      <c r="J643" s="4"/>
      <c r="K643" s="5">
        <f t="shared" si="92"/>
        <v>717.50736342098969</v>
      </c>
      <c r="L643" s="5">
        <f t="shared" si="93"/>
        <v>244.74444</v>
      </c>
      <c r="M643" s="5">
        <f t="shared" si="94"/>
        <v>472.76292342098969</v>
      </c>
      <c r="N643" s="4"/>
    </row>
    <row r="644" spans="1:14" ht="15.75" x14ac:dyDescent="0.25">
      <c r="A644" s="9" t="str">
        <f t="shared" si="95"/>
        <v>-</v>
      </c>
      <c r="B644" s="8">
        <v>1135</v>
      </c>
      <c r="C644" s="5" t="str">
        <f t="shared" si="97"/>
        <v/>
      </c>
      <c r="D644" s="5" t="str">
        <f t="shared" si="97"/>
        <v/>
      </c>
      <c r="E644" s="5" t="str">
        <f t="shared" si="97"/>
        <v/>
      </c>
      <c r="F644" s="5" t="str">
        <f t="shared" si="97"/>
        <v/>
      </c>
      <c r="G644" s="5">
        <f t="shared" si="97"/>
        <v>6.6290140808468553E-2</v>
      </c>
      <c r="H644" s="7">
        <f t="shared" si="90"/>
        <v>6.6290140808468553E-2</v>
      </c>
      <c r="I644" s="6">
        <f t="shared" si="91"/>
        <v>75.239309817611812</v>
      </c>
      <c r="J644" s="4"/>
      <c r="K644" s="5">
        <f t="shared" si="92"/>
        <v>717.78301566001664</v>
      </c>
      <c r="L644" s="5">
        <f t="shared" si="93"/>
        <v>245.82738000000001</v>
      </c>
      <c r="M644" s="5">
        <f t="shared" si="94"/>
        <v>471.95563566001664</v>
      </c>
      <c r="N644" s="4"/>
    </row>
    <row r="645" spans="1:14" ht="15.75" x14ac:dyDescent="0.25">
      <c r="A645" s="9" t="str">
        <f t="shared" si="95"/>
        <v>-</v>
      </c>
      <c r="B645" s="8">
        <v>1140</v>
      </c>
      <c r="C645" s="5" t="str">
        <f t="shared" si="97"/>
        <v/>
      </c>
      <c r="D645" s="5" t="str">
        <f t="shared" si="97"/>
        <v/>
      </c>
      <c r="E645" s="5" t="str">
        <f t="shared" si="97"/>
        <v/>
      </c>
      <c r="F645" s="5" t="str">
        <f t="shared" si="97"/>
        <v/>
      </c>
      <c r="G645" s="5">
        <f t="shared" si="97"/>
        <v>6.6024638773018188E-2</v>
      </c>
      <c r="H645" s="7">
        <f t="shared" si="90"/>
        <v>6.6024638773018188E-2</v>
      </c>
      <c r="I645" s="6">
        <f t="shared" si="91"/>
        <v>75.26808820124073</v>
      </c>
      <c r="J645" s="4"/>
      <c r="K645" s="5">
        <f t="shared" si="92"/>
        <v>718.05756143983649</v>
      </c>
      <c r="L645" s="5">
        <f t="shared" si="93"/>
        <v>246.91032000000001</v>
      </c>
      <c r="M645" s="5">
        <f t="shared" si="94"/>
        <v>471.14724143983648</v>
      </c>
      <c r="N645" s="4"/>
    </row>
    <row r="646" spans="1:14" ht="15.75" x14ac:dyDescent="0.25">
      <c r="A646" s="9" t="str">
        <f t="shared" si="95"/>
        <v>-</v>
      </c>
      <c r="B646" s="8">
        <v>1145</v>
      </c>
      <c r="C646" s="5" t="str">
        <f t="shared" si="97"/>
        <v/>
      </c>
      <c r="D646" s="5" t="str">
        <f t="shared" si="97"/>
        <v/>
      </c>
      <c r="E646" s="5" t="str">
        <f t="shared" si="97"/>
        <v/>
      </c>
      <c r="F646" s="5" t="str">
        <f t="shared" si="97"/>
        <v/>
      </c>
      <c r="G646" s="5">
        <f t="shared" si="97"/>
        <v>6.5761355087338644E-2</v>
      </c>
      <c r="H646" s="7">
        <f t="shared" si="90"/>
        <v>6.5761355087338644E-2</v>
      </c>
      <c r="I646" s="6">
        <f t="shared" si="91"/>
        <v>75.296751575002745</v>
      </c>
      <c r="J646" s="4"/>
      <c r="K646" s="5">
        <f t="shared" si="92"/>
        <v>718.33101002552621</v>
      </c>
      <c r="L646" s="5">
        <f t="shared" si="93"/>
        <v>247.99325999999999</v>
      </c>
      <c r="M646" s="5">
        <f t="shared" si="94"/>
        <v>470.33775002552625</v>
      </c>
      <c r="N646" s="4"/>
    </row>
    <row r="647" spans="1:14" ht="15.75" x14ac:dyDescent="0.25">
      <c r="A647" s="9" t="str">
        <f t="shared" si="95"/>
        <v>-</v>
      </c>
      <c r="B647" s="8">
        <v>1150</v>
      </c>
      <c r="C647" s="5" t="str">
        <f t="shared" si="97"/>
        <v/>
      </c>
      <c r="D647" s="5" t="str">
        <f t="shared" si="97"/>
        <v/>
      </c>
      <c r="E647" s="5" t="str">
        <f t="shared" si="97"/>
        <v/>
      </c>
      <c r="F647" s="5" t="str">
        <f t="shared" si="97"/>
        <v/>
      </c>
      <c r="G647" s="5">
        <f t="shared" si="97"/>
        <v>6.5500261650217814E-2</v>
      </c>
      <c r="H647" s="7">
        <f t="shared" si="90"/>
        <v>6.5500261650217814E-2</v>
      </c>
      <c r="I647" s="6">
        <f t="shared" si="91"/>
        <v>75.325300897750481</v>
      </c>
      <c r="J647" s="4"/>
      <c r="K647" s="5">
        <f t="shared" si="92"/>
        <v>718.60337056453955</v>
      </c>
      <c r="L647" s="5">
        <f t="shared" si="93"/>
        <v>249.07619999999997</v>
      </c>
      <c r="M647" s="5">
        <f t="shared" si="94"/>
        <v>469.52717056453957</v>
      </c>
      <c r="N647" s="4"/>
    </row>
    <row r="648" spans="1:14" ht="15.75" x14ac:dyDescent="0.25">
      <c r="A648" s="9" t="str">
        <f t="shared" si="95"/>
        <v>-</v>
      </c>
      <c r="B648" s="8">
        <v>1155</v>
      </c>
      <c r="C648" s="5" t="str">
        <f t="shared" si="97"/>
        <v/>
      </c>
      <c r="D648" s="5" t="str">
        <f t="shared" si="97"/>
        <v/>
      </c>
      <c r="E648" s="5" t="str">
        <f t="shared" si="97"/>
        <v/>
      </c>
      <c r="F648" s="5" t="str">
        <f t="shared" si="97"/>
        <v/>
      </c>
      <c r="G648" s="5">
        <f t="shared" si="97"/>
        <v>6.5241330836551148E-2</v>
      </c>
      <c r="H648" s="7">
        <f t="shared" si="90"/>
        <v>6.5241330836551148E-2</v>
      </c>
      <c r="I648" s="6">
        <f t="shared" si="91"/>
        <v>75.353737116216578</v>
      </c>
      <c r="J648" s="4"/>
      <c r="K648" s="5">
        <f t="shared" si="92"/>
        <v>718.87465208870617</v>
      </c>
      <c r="L648" s="5">
        <f t="shared" si="93"/>
        <v>250.15913999999998</v>
      </c>
      <c r="M648" s="5">
        <f t="shared" si="94"/>
        <v>468.71551208870619</v>
      </c>
      <c r="N648" s="4"/>
    </row>
    <row r="649" spans="1:14" ht="15.75" x14ac:dyDescent="0.25">
      <c r="A649" s="9" t="str">
        <f t="shared" si="95"/>
        <v>-</v>
      </c>
      <c r="B649" s="8">
        <v>1160</v>
      </c>
      <c r="C649" s="5" t="str">
        <f t="shared" si="97"/>
        <v/>
      </c>
      <c r="D649" s="5" t="str">
        <f t="shared" si="97"/>
        <v/>
      </c>
      <c r="E649" s="5" t="str">
        <f t="shared" si="97"/>
        <v/>
      </c>
      <c r="F649" s="5" t="str">
        <f t="shared" si="97"/>
        <v/>
      </c>
      <c r="G649" s="5">
        <f t="shared" si="97"/>
        <v>6.4984535487257244E-2</v>
      </c>
      <c r="H649" s="7">
        <f t="shared" si="90"/>
        <v>6.4984535487257244E-2</v>
      </c>
      <c r="I649" s="6">
        <f t="shared" si="91"/>
        <v>75.382061165218403</v>
      </c>
      <c r="J649" s="4"/>
      <c r="K649" s="5">
        <f t="shared" si="92"/>
        <v>719.14486351618359</v>
      </c>
      <c r="L649" s="5">
        <f t="shared" si="93"/>
        <v>251.24207999999999</v>
      </c>
      <c r="M649" s="5">
        <f t="shared" si="94"/>
        <v>467.9027835161836</v>
      </c>
      <c r="N649" s="4"/>
    </row>
    <row r="650" spans="1:14" ht="15.75" x14ac:dyDescent="0.25">
      <c r="A650" s="9" t="str">
        <f t="shared" si="95"/>
        <v>-</v>
      </c>
      <c r="B650" s="8">
        <v>1165</v>
      </c>
      <c r="C650" s="5" t="str">
        <f t="shared" si="97"/>
        <v/>
      </c>
      <c r="D650" s="5" t="str">
        <f t="shared" si="97"/>
        <v/>
      </c>
      <c r="E650" s="5" t="str">
        <f t="shared" si="97"/>
        <v/>
      </c>
      <c r="F650" s="5" t="str">
        <f t="shared" si="97"/>
        <v/>
      </c>
      <c r="G650" s="5">
        <f t="shared" si="97"/>
        <v>6.4729848899449619E-2</v>
      </c>
      <c r="H650" s="7">
        <f t="shared" si="90"/>
        <v>6.4729848899449619E-2</v>
      </c>
      <c r="I650" s="6">
        <f t="shared" si="91"/>
        <v>75.410273967858799</v>
      </c>
      <c r="J650" s="4"/>
      <c r="K650" s="5">
        <f t="shared" si="92"/>
        <v>719.41401365337299</v>
      </c>
      <c r="L650" s="5">
        <f t="shared" si="93"/>
        <v>252.32501999999999</v>
      </c>
      <c r="M650" s="5">
        <f t="shared" si="94"/>
        <v>467.088993653373</v>
      </c>
      <c r="N650" s="4"/>
    </row>
    <row r="651" spans="1:14" ht="15.75" x14ac:dyDescent="0.25">
      <c r="A651" s="9" t="str">
        <f t="shared" si="95"/>
        <v>-</v>
      </c>
      <c r="B651" s="8">
        <v>1170</v>
      </c>
      <c r="C651" s="5" t="str">
        <f t="shared" si="97"/>
        <v/>
      </c>
      <c r="D651" s="5" t="str">
        <f t="shared" si="97"/>
        <v/>
      </c>
      <c r="E651" s="5" t="str">
        <f t="shared" si="97"/>
        <v/>
      </c>
      <c r="F651" s="5" t="str">
        <f t="shared" si="97"/>
        <v/>
      </c>
      <c r="G651" s="5">
        <f t="shared" si="97"/>
        <v>6.4477244816856502E-2</v>
      </c>
      <c r="H651" s="7">
        <f t="shared" si="90"/>
        <v>6.4477244816856502E-2</v>
      </c>
      <c r="I651" s="6">
        <f t="shared" si="91"/>
        <v>75.438376435722105</v>
      </c>
      <c r="J651" s="4"/>
      <c r="K651" s="5">
        <f t="shared" si="92"/>
        <v>719.68211119678881</v>
      </c>
      <c r="L651" s="5">
        <f t="shared" si="93"/>
        <v>253.40796</v>
      </c>
      <c r="M651" s="5">
        <f t="shared" si="94"/>
        <v>466.27415119678881</v>
      </c>
      <c r="N651" s="4"/>
    </row>
    <row r="652" spans="1:14" ht="15.75" x14ac:dyDescent="0.25">
      <c r="A652" s="9" t="str">
        <f t="shared" si="95"/>
        <v>-</v>
      </c>
      <c r="B652" s="8">
        <v>1175</v>
      </c>
      <c r="C652" s="5" t="str">
        <f t="shared" si="97"/>
        <v/>
      </c>
      <c r="D652" s="5" t="str">
        <f t="shared" si="97"/>
        <v/>
      </c>
      <c r="E652" s="5" t="str">
        <f t="shared" si="97"/>
        <v/>
      </c>
      <c r="F652" s="5" t="str">
        <f t="shared" si="97"/>
        <v/>
      </c>
      <c r="G652" s="5">
        <f t="shared" si="97"/>
        <v>6.4226697420482398E-2</v>
      </c>
      <c r="H652" s="7">
        <f t="shared" si="90"/>
        <v>6.4226697420482398E-2</v>
      </c>
      <c r="I652" s="6">
        <f t="shared" si="91"/>
        <v>75.466369469066819</v>
      </c>
      <c r="J652" s="4"/>
      <c r="K652" s="5">
        <f t="shared" si="92"/>
        <v>719.94916473489741</v>
      </c>
      <c r="L652" s="5">
        <f t="shared" si="93"/>
        <v>254.49089999999998</v>
      </c>
      <c r="M652" s="5">
        <f t="shared" si="94"/>
        <v>465.4582647348974</v>
      </c>
      <c r="N652" s="4"/>
    </row>
    <row r="653" spans="1:14" ht="15.75" x14ac:dyDescent="0.25">
      <c r="A653" s="9" t="str">
        <f t="shared" si="95"/>
        <v>-</v>
      </c>
      <c r="B653" s="8">
        <v>1180</v>
      </c>
      <c r="C653" s="5" t="str">
        <f t="shared" si="97"/>
        <v/>
      </c>
      <c r="D653" s="5" t="str">
        <f t="shared" si="97"/>
        <v/>
      </c>
      <c r="E653" s="5" t="str">
        <f t="shared" si="97"/>
        <v/>
      </c>
      <c r="F653" s="5" t="str">
        <f t="shared" si="97"/>
        <v/>
      </c>
      <c r="G653" s="5">
        <f t="shared" si="97"/>
        <v>6.3978181319503141E-2</v>
      </c>
      <c r="H653" s="7">
        <f t="shared" si="90"/>
        <v>6.3978181319503141E-2</v>
      </c>
      <c r="I653" s="6">
        <f t="shared" si="91"/>
        <v>75.494253957013711</v>
      </c>
      <c r="J653" s="4"/>
      <c r="K653" s="5">
        <f t="shared" si="92"/>
        <v>720.21518274991081</v>
      </c>
      <c r="L653" s="5">
        <f t="shared" si="93"/>
        <v>255.57383999999999</v>
      </c>
      <c r="M653" s="5">
        <f t="shared" si="94"/>
        <v>464.64134274991079</v>
      </c>
      <c r="N653" s="4"/>
    </row>
    <row r="654" spans="1:14" ht="15.75" x14ac:dyDescent="0.25">
      <c r="A654" s="9" t="str">
        <f t="shared" si="95"/>
        <v>-</v>
      </c>
      <c r="B654" s="8">
        <v>1185</v>
      </c>
      <c r="C654" s="5" t="str">
        <f t="shared" si="97"/>
        <v/>
      </c>
      <c r="D654" s="5" t="str">
        <f t="shared" si="97"/>
        <v/>
      </c>
      <c r="E654" s="5" t="str">
        <f t="shared" si="97"/>
        <v/>
      </c>
      <c r="F654" s="5" t="str">
        <f t="shared" si="97"/>
        <v/>
      </c>
      <c r="G654" s="5">
        <f t="shared" si="97"/>
        <v>6.3731671542388055E-2</v>
      </c>
      <c r="H654" s="7">
        <f t="shared" si="90"/>
        <v>6.3731671542388055E-2</v>
      </c>
      <c r="I654" s="6">
        <f t="shared" si="91"/>
        <v>75.522030777729839</v>
      </c>
      <c r="J654" s="4"/>
      <c r="K654" s="5">
        <f t="shared" si="92"/>
        <v>720.4801736195426</v>
      </c>
      <c r="L654" s="5">
        <f t="shared" si="93"/>
        <v>256.65678000000003</v>
      </c>
      <c r="M654" s="5">
        <f t="shared" si="94"/>
        <v>463.82339361954257</v>
      </c>
      <c r="N654" s="4"/>
    </row>
    <row r="655" spans="1:14" ht="15.75" x14ac:dyDescent="0.25">
      <c r="A655" s="9" t="str">
        <f t="shared" si="95"/>
        <v>-</v>
      </c>
      <c r="B655" s="8">
        <v>1190</v>
      </c>
      <c r="C655" s="5" t="str">
        <f t="shared" si="97"/>
        <v/>
      </c>
      <c r="D655" s="5" t="str">
        <f t="shared" si="97"/>
        <v/>
      </c>
      <c r="E655" s="5" t="str">
        <f t="shared" si="97"/>
        <v/>
      </c>
      <c r="F655" s="5" t="str">
        <f t="shared" si="97"/>
        <v/>
      </c>
      <c r="G655" s="5">
        <f t="shared" si="97"/>
        <v>6.3487143528243112E-2</v>
      </c>
      <c r="H655" s="7">
        <f t="shared" si="90"/>
        <v>6.3487143528243112E-2</v>
      </c>
      <c r="I655" s="6">
        <f t="shared" si="91"/>
        <v>75.549700798609308</v>
      </c>
      <c r="J655" s="4"/>
      <c r="K655" s="5">
        <f t="shared" si="92"/>
        <v>720.74414561873277</v>
      </c>
      <c r="L655" s="5">
        <f t="shared" si="93"/>
        <v>257.73971999999998</v>
      </c>
      <c r="M655" s="5">
        <f t="shared" si="94"/>
        <v>463.0044256187328</v>
      </c>
      <c r="N655" s="4"/>
    </row>
    <row r="656" spans="1:14" ht="15.75" x14ac:dyDescent="0.25">
      <c r="A656" s="9" t="str">
        <f t="shared" si="95"/>
        <v>-</v>
      </c>
      <c r="B656" s="8">
        <v>1195</v>
      </c>
      <c r="C656" s="5" t="str">
        <f t="shared" si="97"/>
        <v/>
      </c>
      <c r="D656" s="5" t="str">
        <f t="shared" si="97"/>
        <v/>
      </c>
      <c r="E656" s="5" t="str">
        <f t="shared" si="97"/>
        <v/>
      </c>
      <c r="F656" s="5" t="str">
        <f t="shared" si="97"/>
        <v/>
      </c>
      <c r="G656" s="5">
        <f t="shared" si="97"/>
        <v>6.3244573118368314E-2</v>
      </c>
      <c r="H656" s="7">
        <f t="shared" si="90"/>
        <v>6.3244573118368314E-2</v>
      </c>
      <c r="I656" s="6">
        <f t="shared" si="91"/>
        <v>75.57726487645013</v>
      </c>
      <c r="J656" s="4"/>
      <c r="K656" s="5">
        <f t="shared" si="92"/>
        <v>721.0071069213343</v>
      </c>
      <c r="L656" s="5">
        <f t="shared" si="93"/>
        <v>258.82265999999998</v>
      </c>
      <c r="M656" s="5">
        <f t="shared" si="94"/>
        <v>462.18444692133431</v>
      </c>
      <c r="N656" s="4"/>
    </row>
    <row r="657" spans="1:14" ht="15.75" x14ac:dyDescent="0.25">
      <c r="A657" s="9" t="str">
        <f t="shared" si="95"/>
        <v>-</v>
      </c>
      <c r="B657" s="8">
        <v>1200</v>
      </c>
      <c r="C657" s="5" t="str">
        <f t="shared" ref="C657:G672" si="98">IF(AND($B657&gt;=C$412,$B657&lt;=C$413),(C$414/60)*$B657^(-C$415),"")</f>
        <v/>
      </c>
      <c r="D657" s="5" t="str">
        <f t="shared" si="98"/>
        <v/>
      </c>
      <c r="E657" s="5" t="str">
        <f t="shared" si="98"/>
        <v/>
      </c>
      <c r="F657" s="5" t="str">
        <f t="shared" si="98"/>
        <v/>
      </c>
      <c r="G657" s="5">
        <f t="shared" si="98"/>
        <v>6.3003936548022596E-2</v>
      </c>
      <c r="H657" s="7">
        <f t="shared" si="90"/>
        <v>6.3003936548022596E-2</v>
      </c>
      <c r="I657" s="6">
        <f t="shared" si="91"/>
        <v>75.604723857627121</v>
      </c>
      <c r="J657" s="4"/>
      <c r="K657" s="5">
        <f t="shared" si="92"/>
        <v>721.26906560176269</v>
      </c>
      <c r="L657" s="5">
        <f t="shared" si="93"/>
        <v>259.90559999999999</v>
      </c>
      <c r="M657" s="5">
        <f t="shared" si="94"/>
        <v>461.3634656017627</v>
      </c>
      <c r="N657" s="4"/>
    </row>
    <row r="658" spans="1:14" ht="15.75" x14ac:dyDescent="0.25">
      <c r="A658" s="9" t="str">
        <f t="shared" si="95"/>
        <v>-</v>
      </c>
      <c r="B658" s="8">
        <v>1205</v>
      </c>
      <c r="C658" s="5" t="str">
        <f t="shared" si="98"/>
        <v/>
      </c>
      <c r="D658" s="5" t="str">
        <f t="shared" si="98"/>
        <v/>
      </c>
      <c r="E658" s="5" t="str">
        <f t="shared" si="98"/>
        <v/>
      </c>
      <c r="F658" s="5" t="str">
        <f t="shared" si="98"/>
        <v/>
      </c>
      <c r="G658" s="5">
        <f t="shared" si="98"/>
        <v>6.2765210438391603E-2</v>
      </c>
      <c r="H658" s="7">
        <f t="shared" si="90"/>
        <v>6.2765210438391603E-2</v>
      </c>
      <c r="I658" s="6">
        <f t="shared" si="91"/>
        <v>75.632078578261883</v>
      </c>
      <c r="J658" s="4"/>
      <c r="K658" s="5">
        <f t="shared" si="92"/>
        <v>721.53002963661834</v>
      </c>
      <c r="L658" s="5">
        <f t="shared" si="93"/>
        <v>260.98854</v>
      </c>
      <c r="M658" s="5">
        <f t="shared" si="94"/>
        <v>460.54148963661834</v>
      </c>
      <c r="N658" s="4"/>
    </row>
    <row r="659" spans="1:14" ht="15.75" x14ac:dyDescent="0.25">
      <c r="A659" s="9" t="str">
        <f t="shared" si="95"/>
        <v>-</v>
      </c>
      <c r="B659" s="8">
        <v>1210</v>
      </c>
      <c r="C659" s="5" t="str">
        <f t="shared" si="98"/>
        <v/>
      </c>
      <c r="D659" s="5" t="str">
        <f t="shared" si="98"/>
        <v/>
      </c>
      <c r="E659" s="5" t="str">
        <f t="shared" si="98"/>
        <v/>
      </c>
      <c r="F659" s="5" t="str">
        <f t="shared" si="98"/>
        <v/>
      </c>
      <c r="G659" s="5">
        <f t="shared" si="98"/>
        <v>6.2528371788750772E-2</v>
      </c>
      <c r="H659" s="7">
        <f t="shared" si="90"/>
        <v>6.2528371788750772E-2</v>
      </c>
      <c r="I659" s="6">
        <f t="shared" si="91"/>
        <v>75.65932986438844</v>
      </c>
      <c r="J659" s="4"/>
      <c r="K659" s="5">
        <f t="shared" si="92"/>
        <v>721.79000690626572</v>
      </c>
      <c r="L659" s="5">
        <f t="shared" si="93"/>
        <v>262.07148000000001</v>
      </c>
      <c r="M659" s="5">
        <f t="shared" si="94"/>
        <v>459.71852690626571</v>
      </c>
      <c r="N659" s="4"/>
    </row>
    <row r="660" spans="1:14" ht="15.75" x14ac:dyDescent="0.25">
      <c r="A660" s="9" t="str">
        <f t="shared" si="95"/>
        <v>-</v>
      </c>
      <c r="B660" s="8">
        <v>1215</v>
      </c>
      <c r="C660" s="5" t="str">
        <f t="shared" si="98"/>
        <v/>
      </c>
      <c r="D660" s="5" t="str">
        <f t="shared" si="98"/>
        <v/>
      </c>
      <c r="E660" s="5" t="str">
        <f t="shared" si="98"/>
        <v/>
      </c>
      <c r="F660" s="5" t="str">
        <f t="shared" si="98"/>
        <v/>
      </c>
      <c r="G660" s="5">
        <f t="shared" si="98"/>
        <v>6.2293397968820267E-2</v>
      </c>
      <c r="H660" s="7">
        <f t="shared" si="90"/>
        <v>6.2293397968820267E-2</v>
      </c>
      <c r="I660" s="6">
        <f t="shared" si="91"/>
        <v>75.686478532116624</v>
      </c>
      <c r="J660" s="4"/>
      <c r="K660" s="5">
        <f t="shared" si="92"/>
        <v>722.0490051963925</v>
      </c>
      <c r="L660" s="5">
        <f t="shared" si="93"/>
        <v>263.15441999999996</v>
      </c>
      <c r="M660" s="5">
        <f t="shared" si="94"/>
        <v>458.89458519639254</v>
      </c>
      <c r="N660" s="4"/>
    </row>
    <row r="661" spans="1:14" ht="15.75" x14ac:dyDescent="0.25">
      <c r="A661" s="9" t="str">
        <f t="shared" si="95"/>
        <v>-</v>
      </c>
      <c r="B661" s="8">
        <v>1220</v>
      </c>
      <c r="C661" s="5" t="str">
        <f t="shared" si="98"/>
        <v/>
      </c>
      <c r="D661" s="5" t="str">
        <f t="shared" si="98"/>
        <v/>
      </c>
      <c r="E661" s="5" t="str">
        <f t="shared" si="98"/>
        <v/>
      </c>
      <c r="F661" s="5" t="str">
        <f t="shared" si="98"/>
        <v/>
      </c>
      <c r="G661" s="5">
        <f t="shared" si="98"/>
        <v>6.2060266711304213E-2</v>
      </c>
      <c r="H661" s="7">
        <f t="shared" si="90"/>
        <v>6.2060266711304213E-2</v>
      </c>
      <c r="I661" s="6">
        <f t="shared" si="91"/>
        <v>75.713525387791137</v>
      </c>
      <c r="J661" s="4"/>
      <c r="K661" s="5">
        <f t="shared" si="92"/>
        <v>722.3070321995275</v>
      </c>
      <c r="L661" s="5">
        <f t="shared" si="93"/>
        <v>264.23735999999997</v>
      </c>
      <c r="M661" s="5">
        <f t="shared" si="94"/>
        <v>458.06967219952753</v>
      </c>
      <c r="N661" s="4"/>
    </row>
    <row r="662" spans="1:14" ht="15.75" x14ac:dyDescent="0.25">
      <c r="A662" s="9" t="str">
        <f t="shared" si="95"/>
        <v>-</v>
      </c>
      <c r="B662" s="8">
        <v>1225</v>
      </c>
      <c r="C662" s="5" t="str">
        <f t="shared" si="98"/>
        <v/>
      </c>
      <c r="D662" s="5" t="str">
        <f t="shared" si="98"/>
        <v/>
      </c>
      <c r="E662" s="5" t="str">
        <f t="shared" si="98"/>
        <v/>
      </c>
      <c r="F662" s="5" t="str">
        <f t="shared" si="98"/>
        <v/>
      </c>
      <c r="G662" s="5">
        <f t="shared" si="98"/>
        <v>6.1828956104610762E-2</v>
      </c>
      <c r="H662" s="7">
        <f t="shared" si="90"/>
        <v>6.1828956104610762E-2</v>
      </c>
      <c r="I662" s="6">
        <f t="shared" si="91"/>
        <v>75.740471228148181</v>
      </c>
      <c r="J662" s="4"/>
      <c r="K662" s="5">
        <f t="shared" si="92"/>
        <v>722.5640955165336</v>
      </c>
      <c r="L662" s="5">
        <f t="shared" si="93"/>
        <v>265.32029999999997</v>
      </c>
      <c r="M662" s="5">
        <f t="shared" si="94"/>
        <v>457.24379551653362</v>
      </c>
      <c r="N662" s="4"/>
    </row>
    <row r="663" spans="1:14" ht="15.75" x14ac:dyDescent="0.25">
      <c r="A663" s="9" t="str">
        <f t="shared" si="95"/>
        <v>-</v>
      </c>
      <c r="B663" s="8">
        <v>1230</v>
      </c>
      <c r="C663" s="5" t="str">
        <f t="shared" si="98"/>
        <v/>
      </c>
      <c r="D663" s="5" t="str">
        <f t="shared" si="98"/>
        <v/>
      </c>
      <c r="E663" s="5" t="str">
        <f t="shared" si="98"/>
        <v/>
      </c>
      <c r="F663" s="5" t="str">
        <f t="shared" si="98"/>
        <v/>
      </c>
      <c r="G663" s="5">
        <f t="shared" si="98"/>
        <v>6.1599444585746524E-2</v>
      </c>
      <c r="H663" s="7">
        <f t="shared" si="90"/>
        <v>6.1599444585746524E-2</v>
      </c>
      <c r="I663" s="6">
        <f t="shared" si="91"/>
        <v>75.767316840468226</v>
      </c>
      <c r="J663" s="4"/>
      <c r="K663" s="5">
        <f t="shared" si="92"/>
        <v>722.82020265806682</v>
      </c>
      <c r="L663" s="5">
        <f t="shared" si="93"/>
        <v>266.40323999999998</v>
      </c>
      <c r="M663" s="5">
        <f t="shared" si="94"/>
        <v>456.41696265806684</v>
      </c>
      <c r="N663" s="4"/>
    </row>
    <row r="664" spans="1:14" ht="15.75" x14ac:dyDescent="0.25">
      <c r="A664" s="9" t="str">
        <f t="shared" si="95"/>
        <v>-</v>
      </c>
      <c r="B664" s="8">
        <v>1235</v>
      </c>
      <c r="C664" s="5" t="str">
        <f t="shared" si="98"/>
        <v/>
      </c>
      <c r="D664" s="5" t="str">
        <f t="shared" si="98"/>
        <v/>
      </c>
      <c r="E664" s="5" t="str">
        <f t="shared" si="98"/>
        <v/>
      </c>
      <c r="F664" s="5" t="str">
        <f t="shared" si="98"/>
        <v/>
      </c>
      <c r="G664" s="5">
        <f t="shared" si="98"/>
        <v>6.1371710933381958E-2</v>
      </c>
      <c r="H664" s="7">
        <f t="shared" si="90"/>
        <v>6.1371710933381958E-2</v>
      </c>
      <c r="I664" s="6">
        <f t="shared" si="91"/>
        <v>75.794063002726716</v>
      </c>
      <c r="J664" s="4"/>
      <c r="K664" s="5">
        <f t="shared" si="92"/>
        <v>723.07536104601286</v>
      </c>
      <c r="L664" s="5">
        <f t="shared" si="93"/>
        <v>267.48617999999999</v>
      </c>
      <c r="M664" s="5">
        <f t="shared" si="94"/>
        <v>455.58918104601287</v>
      </c>
      <c r="N664" s="4"/>
    </row>
    <row r="665" spans="1:14" ht="15.75" x14ac:dyDescent="0.25">
      <c r="A665" s="9" t="str">
        <f t="shared" si="95"/>
        <v>-</v>
      </c>
      <c r="B665" s="8">
        <v>1240</v>
      </c>
      <c r="C665" s="5" t="str">
        <f t="shared" si="98"/>
        <v/>
      </c>
      <c r="D665" s="5" t="str">
        <f t="shared" si="98"/>
        <v/>
      </c>
      <c r="E665" s="5" t="str">
        <f t="shared" si="98"/>
        <v/>
      </c>
      <c r="F665" s="5" t="str">
        <f t="shared" si="98"/>
        <v/>
      </c>
      <c r="G665" s="5">
        <f t="shared" si="98"/>
        <v>6.1145734261081282E-2</v>
      </c>
      <c r="H665" s="7">
        <f t="shared" si="90"/>
        <v>6.1145734261081282E-2</v>
      </c>
      <c r="I665" s="6">
        <f t="shared" si="91"/>
        <v>75.820710483740783</v>
      </c>
      <c r="J665" s="4"/>
      <c r="K665" s="5">
        <f t="shared" si="92"/>
        <v>723.32957801488703</v>
      </c>
      <c r="L665" s="5">
        <f t="shared" si="93"/>
        <v>268.56912</v>
      </c>
      <c r="M665" s="5">
        <f t="shared" si="94"/>
        <v>454.76045801488704</v>
      </c>
      <c r="N665" s="4"/>
    </row>
    <row r="666" spans="1:14" ht="15.75" x14ac:dyDescent="0.25">
      <c r="A666" s="9" t="str">
        <f t="shared" si="95"/>
        <v>-</v>
      </c>
      <c r="B666" s="8">
        <v>1245</v>
      </c>
      <c r="C666" s="5" t="str">
        <f t="shared" si="98"/>
        <v/>
      </c>
      <c r="D666" s="5" t="str">
        <f t="shared" si="98"/>
        <v/>
      </c>
      <c r="E666" s="5" t="str">
        <f t="shared" si="98"/>
        <v/>
      </c>
      <c r="F666" s="5" t="str">
        <f t="shared" si="98"/>
        <v/>
      </c>
      <c r="G666" s="5">
        <f t="shared" si="98"/>
        <v>6.0921494010693578E-2</v>
      </c>
      <c r="H666" s="7">
        <f t="shared" si="90"/>
        <v>6.0921494010693578E-2</v>
      </c>
      <c r="I666" s="6">
        <f t="shared" si="91"/>
        <v>75.847260043313497</v>
      </c>
      <c r="J666" s="4"/>
      <c r="K666" s="5">
        <f t="shared" si="92"/>
        <v>723.58286081321069</v>
      </c>
      <c r="L666" s="5">
        <f t="shared" si="93"/>
        <v>269.65206000000001</v>
      </c>
      <c r="M666" s="5">
        <f t="shared" si="94"/>
        <v>453.93080081321068</v>
      </c>
      <c r="N666" s="4"/>
    </row>
    <row r="667" spans="1:14" ht="15.75" x14ac:dyDescent="0.25">
      <c r="A667" s="9" t="str">
        <f t="shared" si="95"/>
        <v>-</v>
      </c>
      <c r="B667" s="8">
        <v>1250</v>
      </c>
      <c r="C667" s="5" t="str">
        <f t="shared" si="98"/>
        <v/>
      </c>
      <c r="D667" s="5" t="str">
        <f t="shared" si="98"/>
        <v/>
      </c>
      <c r="E667" s="5" t="str">
        <f t="shared" si="98"/>
        <v/>
      </c>
      <c r="F667" s="5" t="str">
        <f t="shared" si="98"/>
        <v/>
      </c>
      <c r="G667" s="5">
        <f t="shared" si="98"/>
        <v>6.0698969945900391E-2</v>
      </c>
      <c r="H667" s="7">
        <f t="shared" si="90"/>
        <v>6.0698969945900391E-2</v>
      </c>
      <c r="I667" s="6">
        <f t="shared" si="91"/>
        <v>75.873712432375484</v>
      </c>
      <c r="J667" s="4"/>
      <c r="K667" s="5">
        <f t="shared" si="92"/>
        <v>723.83521660486213</v>
      </c>
      <c r="L667" s="5">
        <f t="shared" si="93"/>
        <v>270.73500000000001</v>
      </c>
      <c r="M667" s="5">
        <f t="shared" si="94"/>
        <v>453.10021660486211</v>
      </c>
      <c r="N667" s="4"/>
    </row>
    <row r="668" spans="1:14" ht="15.75" x14ac:dyDescent="0.25">
      <c r="A668" s="9" t="str">
        <f t="shared" si="95"/>
        <v>-</v>
      </c>
      <c r="B668" s="8">
        <v>1255</v>
      </c>
      <c r="C668" s="5" t="str">
        <f t="shared" si="98"/>
        <v/>
      </c>
      <c r="D668" s="5" t="str">
        <f t="shared" si="98"/>
        <v/>
      </c>
      <c r="E668" s="5" t="str">
        <f t="shared" si="98"/>
        <v/>
      </c>
      <c r="F668" s="5" t="str">
        <f t="shared" si="98"/>
        <v/>
      </c>
      <c r="G668" s="5">
        <f t="shared" si="98"/>
        <v>6.0478142145915008E-2</v>
      </c>
      <c r="H668" s="7">
        <f t="shared" si="90"/>
        <v>6.0478142145915008E-2</v>
      </c>
      <c r="I668" s="6">
        <f t="shared" si="91"/>
        <v>75.900068393123334</v>
      </c>
      <c r="J668" s="4"/>
      <c r="K668" s="5">
        <f t="shared" si="92"/>
        <v>724.08665247039664</v>
      </c>
      <c r="L668" s="5">
        <f t="shared" si="93"/>
        <v>271.81794000000002</v>
      </c>
      <c r="M668" s="5">
        <f t="shared" si="94"/>
        <v>452.26871247039662</v>
      </c>
      <c r="N668" s="4"/>
    </row>
    <row r="669" spans="1:14" ht="15.75" x14ac:dyDescent="0.25">
      <c r="A669" s="9" t="str">
        <f t="shared" si="95"/>
        <v>-</v>
      </c>
      <c r="B669" s="8">
        <v>1260</v>
      </c>
      <c r="C669" s="5" t="str">
        <f t="shared" si="98"/>
        <v/>
      </c>
      <c r="D669" s="5" t="str">
        <f t="shared" si="98"/>
        <v/>
      </c>
      <c r="E669" s="5" t="str">
        <f t="shared" si="98"/>
        <v/>
      </c>
      <c r="F669" s="5" t="str">
        <f t="shared" si="98"/>
        <v/>
      </c>
      <c r="G669" s="5">
        <f t="shared" si="98"/>
        <v>6.0258990999329902E-2</v>
      </c>
      <c r="H669" s="7">
        <f t="shared" si="90"/>
        <v>6.0258990999329902E-2</v>
      </c>
      <c r="I669" s="6">
        <f t="shared" si="91"/>
        <v>75.926328659155672</v>
      </c>
      <c r="J669" s="4"/>
      <c r="K669" s="5">
        <f t="shared" si="92"/>
        <v>724.33717540834505</v>
      </c>
      <c r="L669" s="5">
        <f t="shared" si="93"/>
        <v>272.90088000000003</v>
      </c>
      <c r="M669" s="5">
        <f t="shared" si="94"/>
        <v>451.43629540834502</v>
      </c>
      <c r="N669" s="4"/>
    </row>
    <row r="670" spans="1:14" ht="15.75" x14ac:dyDescent="0.25">
      <c r="A670" s="9" t="str">
        <f t="shared" si="95"/>
        <v>-</v>
      </c>
      <c r="B670" s="8">
        <v>1265</v>
      </c>
      <c r="C670" s="5" t="str">
        <f t="shared" si="98"/>
        <v/>
      </c>
      <c r="D670" s="5" t="str">
        <f t="shared" si="98"/>
        <v/>
      </c>
      <c r="E670" s="5" t="str">
        <f t="shared" si="98"/>
        <v/>
      </c>
      <c r="F670" s="5" t="str">
        <f t="shared" si="98"/>
        <v/>
      </c>
      <c r="G670" s="5">
        <f t="shared" si="98"/>
        <v>6.0041497198107807E-2</v>
      </c>
      <c r="H670" s="7">
        <f t="shared" si="90"/>
        <v>6.0041497198107807E-2</v>
      </c>
      <c r="I670" s="6">
        <f t="shared" si="91"/>
        <v>75.952493955606371</v>
      </c>
      <c r="J670" s="4"/>
      <c r="K670" s="5">
        <f t="shared" si="92"/>
        <v>724.58679233648479</v>
      </c>
      <c r="L670" s="5">
        <f t="shared" si="93"/>
        <v>273.98381999999998</v>
      </c>
      <c r="M670" s="5">
        <f t="shared" si="94"/>
        <v>450.60297233648481</v>
      </c>
      <c r="N670" s="4"/>
    </row>
    <row r="671" spans="1:14" ht="15.75" x14ac:dyDescent="0.25">
      <c r="A671" s="9" t="str">
        <f t="shared" si="95"/>
        <v>-</v>
      </c>
      <c r="B671" s="8">
        <v>1270</v>
      </c>
      <c r="C671" s="5" t="str">
        <f t="shared" si="98"/>
        <v/>
      </c>
      <c r="D671" s="5" t="str">
        <f t="shared" si="98"/>
        <v/>
      </c>
      <c r="E671" s="5" t="str">
        <f t="shared" si="98"/>
        <v/>
      </c>
      <c r="F671" s="5" t="str">
        <f t="shared" si="98"/>
        <v/>
      </c>
      <c r="G671" s="5">
        <f t="shared" si="98"/>
        <v>5.9825641731712731E-2</v>
      </c>
      <c r="H671" s="7">
        <f t="shared" si="90"/>
        <v>5.9825641731712731E-2</v>
      </c>
      <c r="I671" s="6">
        <f t="shared" si="91"/>
        <v>75.978564999275164</v>
      </c>
      <c r="J671" s="4"/>
      <c r="K671" s="5">
        <f t="shared" si="92"/>
        <v>724.83551009308508</v>
      </c>
      <c r="L671" s="5">
        <f t="shared" si="93"/>
        <v>275.06675999999999</v>
      </c>
      <c r="M671" s="5">
        <f t="shared" si="94"/>
        <v>449.76875009308509</v>
      </c>
      <c r="N671" s="4"/>
    </row>
    <row r="672" spans="1:14" ht="15.75" x14ac:dyDescent="0.25">
      <c r="A672" s="9" t="str">
        <f t="shared" si="95"/>
        <v>-</v>
      </c>
      <c r="B672" s="8">
        <v>1275</v>
      </c>
      <c r="C672" s="5" t="str">
        <f t="shared" si="98"/>
        <v/>
      </c>
      <c r="D672" s="5" t="str">
        <f t="shared" si="98"/>
        <v/>
      </c>
      <c r="E672" s="5" t="str">
        <f t="shared" si="98"/>
        <v/>
      </c>
      <c r="F672" s="5" t="str">
        <f t="shared" si="98"/>
        <v/>
      </c>
      <c r="G672" s="5">
        <f t="shared" si="98"/>
        <v>5.9611405881377234E-2</v>
      </c>
      <c r="H672" s="7">
        <f t="shared" si="90"/>
        <v>5.9611405881377234E-2</v>
      </c>
      <c r="I672" s="6">
        <f t="shared" si="91"/>
        <v>76.004542498755967</v>
      </c>
      <c r="J672" s="4"/>
      <c r="K672" s="5">
        <f t="shared" si="92"/>
        <v>725.08333543813194</v>
      </c>
      <c r="L672" s="5">
        <f t="shared" si="93"/>
        <v>276.1497</v>
      </c>
      <c r="M672" s="5">
        <f t="shared" si="94"/>
        <v>448.93363543813194</v>
      </c>
      <c r="N672" s="4"/>
    </row>
    <row r="673" spans="1:14" ht="15.75" x14ac:dyDescent="0.25">
      <c r="A673" s="9" t="str">
        <f t="shared" si="95"/>
        <v>-</v>
      </c>
      <c r="B673" s="8">
        <v>1280</v>
      </c>
      <c r="C673" s="5" t="str">
        <f t="shared" ref="C673:G688" si="99">IF(AND($B673&gt;=C$412,$B673&lt;=C$413),(C$414/60)*$B673^(-C$415),"")</f>
        <v/>
      </c>
      <c r="D673" s="5" t="str">
        <f t="shared" si="99"/>
        <v/>
      </c>
      <c r="E673" s="5" t="str">
        <f t="shared" si="99"/>
        <v/>
      </c>
      <c r="F673" s="5" t="str">
        <f t="shared" si="99"/>
        <v/>
      </c>
      <c r="G673" s="5">
        <f t="shared" si="99"/>
        <v>5.9398771214501753E-2</v>
      </c>
      <c r="H673" s="7">
        <f t="shared" ref="H673:H705" si="100">AVERAGE(C673:G673)</f>
        <v>5.9398771214501753E-2</v>
      </c>
      <c r="I673" s="6">
        <f t="shared" ref="I673:I705" si="101">H673*B673</f>
        <v>76.030427154562247</v>
      </c>
      <c r="J673" s="4"/>
      <c r="K673" s="5">
        <f t="shared" ref="K673:K705" si="102">$C$404*I673/1000</f>
        <v>725.33027505452378</v>
      </c>
      <c r="L673" s="5">
        <f t="shared" ref="L673:L705" si="103">B673*60*$C$405/1000</f>
        <v>277.23264</v>
      </c>
      <c r="M673" s="5">
        <f t="shared" ref="M673:M705" si="104">MAX(0,K673-L673)</f>
        <v>448.09763505452378</v>
      </c>
      <c r="N673" s="4"/>
    </row>
    <row r="674" spans="1:14" ht="15.75" x14ac:dyDescent="0.25">
      <c r="A674" s="9" t="str">
        <f t="shared" ref="A674:A705" si="105">IF(M674=$C$406,"MAX","-")</f>
        <v>-</v>
      </c>
      <c r="B674" s="8">
        <v>1285</v>
      </c>
      <c r="C674" s="5" t="str">
        <f t="shared" si="99"/>
        <v/>
      </c>
      <c r="D674" s="5" t="str">
        <f t="shared" si="99"/>
        <v/>
      </c>
      <c r="E674" s="5" t="str">
        <f t="shared" si="99"/>
        <v/>
      </c>
      <c r="F674" s="5" t="str">
        <f t="shared" si="99"/>
        <v/>
      </c>
      <c r="G674" s="5">
        <f t="shared" si="99"/>
        <v>5.9187719579183493E-2</v>
      </c>
      <c r="H674" s="7">
        <f t="shared" si="100"/>
        <v>5.9187719579183493E-2</v>
      </c>
      <c r="I674" s="6">
        <f t="shared" si="101"/>
        <v>76.056219659250786</v>
      </c>
      <c r="J674" s="4"/>
      <c r="K674" s="5">
        <f t="shared" si="102"/>
        <v>725.57633554925246</v>
      </c>
      <c r="L674" s="5">
        <f t="shared" si="103"/>
        <v>278.31558000000001</v>
      </c>
      <c r="M674" s="5">
        <f t="shared" si="104"/>
        <v>447.26075554925245</v>
      </c>
      <c r="N674" s="4"/>
    </row>
    <row r="675" spans="1:14" ht="15.75" x14ac:dyDescent="0.25">
      <c r="A675" s="9" t="str">
        <f t="shared" si="105"/>
        <v>-</v>
      </c>
      <c r="B675" s="8">
        <v>1290</v>
      </c>
      <c r="C675" s="5" t="str">
        <f t="shared" si="99"/>
        <v/>
      </c>
      <c r="D675" s="5" t="str">
        <f t="shared" si="99"/>
        <v/>
      </c>
      <c r="E675" s="5" t="str">
        <f t="shared" si="99"/>
        <v/>
      </c>
      <c r="F675" s="5" t="str">
        <f t="shared" si="99"/>
        <v/>
      </c>
      <c r="G675" s="5">
        <f t="shared" si="99"/>
        <v>5.8978233098870007E-2</v>
      </c>
      <c r="H675" s="7">
        <f t="shared" si="100"/>
        <v>5.8978233098870007E-2</v>
      </c>
      <c r="I675" s="6">
        <f t="shared" si="101"/>
        <v>76.081920697542316</v>
      </c>
      <c r="J675" s="4"/>
      <c r="K675" s="5">
        <f t="shared" si="102"/>
        <v>725.8215234545537</v>
      </c>
      <c r="L675" s="5">
        <f t="shared" si="103"/>
        <v>279.39852000000002</v>
      </c>
      <c r="M675" s="5">
        <f t="shared" si="104"/>
        <v>446.42300345455368</v>
      </c>
      <c r="N675" s="4"/>
    </row>
    <row r="676" spans="1:14" ht="15.75" x14ac:dyDescent="0.25">
      <c r="A676" s="9" t="str">
        <f t="shared" si="105"/>
        <v>-</v>
      </c>
      <c r="B676" s="8">
        <v>1295</v>
      </c>
      <c r="C676" s="5" t="str">
        <f t="shared" si="99"/>
        <v/>
      </c>
      <c r="D676" s="5" t="str">
        <f t="shared" si="99"/>
        <v/>
      </c>
      <c r="E676" s="5" t="str">
        <f t="shared" si="99"/>
        <v/>
      </c>
      <c r="F676" s="5" t="str">
        <f t="shared" si="99"/>
        <v/>
      </c>
      <c r="G676" s="5">
        <f t="shared" si="99"/>
        <v>5.8770294167135237E-2</v>
      </c>
      <c r="H676" s="7">
        <f t="shared" si="100"/>
        <v>5.8770294167135237E-2</v>
      </c>
      <c r="I676" s="6">
        <f t="shared" si="101"/>
        <v>76.107530946440136</v>
      </c>
      <c r="J676" s="4"/>
      <c r="K676" s="5">
        <f t="shared" si="102"/>
        <v>726.06584522903881</v>
      </c>
      <c r="L676" s="5">
        <f t="shared" si="103"/>
        <v>280.48146000000003</v>
      </c>
      <c r="M676" s="5">
        <f t="shared" si="104"/>
        <v>445.58438522903879</v>
      </c>
      <c r="N676" s="4"/>
    </row>
    <row r="677" spans="1:14" ht="15.75" x14ac:dyDescent="0.25">
      <c r="A677" s="9" t="str">
        <f t="shared" si="105"/>
        <v>-</v>
      </c>
      <c r="B677" s="8">
        <v>1300</v>
      </c>
      <c r="C677" s="5" t="str">
        <f t="shared" si="99"/>
        <v/>
      </c>
      <c r="D677" s="5" t="str">
        <f t="shared" si="99"/>
        <v/>
      </c>
      <c r="E677" s="5" t="str">
        <f t="shared" si="99"/>
        <v/>
      </c>
      <c r="F677" s="5" t="str">
        <f t="shared" si="99"/>
        <v/>
      </c>
      <c r="G677" s="5">
        <f t="shared" si="99"/>
        <v>5.8563885442574244E-2</v>
      </c>
      <c r="H677" s="7">
        <f t="shared" si="100"/>
        <v>5.8563885442574244E-2</v>
      </c>
      <c r="I677" s="6">
        <f t="shared" si="101"/>
        <v>76.133051075346515</v>
      </c>
      <c r="J677" s="4"/>
      <c r="K677" s="5">
        <f t="shared" si="102"/>
        <v>726.30930725880569</v>
      </c>
      <c r="L677" s="5">
        <f t="shared" si="103"/>
        <v>281.56439999999998</v>
      </c>
      <c r="M677" s="5">
        <f t="shared" si="104"/>
        <v>444.74490725880571</v>
      </c>
      <c r="N677" s="4"/>
    </row>
    <row r="678" spans="1:14" ht="15.75" x14ac:dyDescent="0.25">
      <c r="A678" s="9" t="str">
        <f t="shared" si="105"/>
        <v>-</v>
      </c>
      <c r="B678" s="8">
        <v>1305</v>
      </c>
      <c r="C678" s="5" t="str">
        <f t="shared" si="99"/>
        <v/>
      </c>
      <c r="D678" s="5" t="str">
        <f t="shared" si="99"/>
        <v/>
      </c>
      <c r="E678" s="5" t="str">
        <f t="shared" si="99"/>
        <v/>
      </c>
      <c r="F678" s="5" t="str">
        <f t="shared" si="99"/>
        <v/>
      </c>
      <c r="G678" s="5">
        <f t="shared" si="99"/>
        <v>5.8358989843813859E-2</v>
      </c>
      <c r="H678" s="7">
        <f t="shared" si="100"/>
        <v>5.8358989843813859E-2</v>
      </c>
      <c r="I678" s="6">
        <f t="shared" si="101"/>
        <v>76.158481746177088</v>
      </c>
      <c r="J678" s="4"/>
      <c r="K678" s="5">
        <f t="shared" si="102"/>
        <v>726.55191585852936</v>
      </c>
      <c r="L678" s="5">
        <f t="shared" si="103"/>
        <v>282.64733999999999</v>
      </c>
      <c r="M678" s="5">
        <f t="shared" si="104"/>
        <v>443.90457585852937</v>
      </c>
      <c r="N678" s="4"/>
    </row>
    <row r="679" spans="1:14" ht="15.75" x14ac:dyDescent="0.25">
      <c r="A679" s="9" t="str">
        <f t="shared" si="105"/>
        <v>-</v>
      </c>
      <c r="B679" s="8">
        <v>1310</v>
      </c>
      <c r="C679" s="5" t="str">
        <f t="shared" si="99"/>
        <v/>
      </c>
      <c r="D679" s="5" t="str">
        <f t="shared" si="99"/>
        <v/>
      </c>
      <c r="E679" s="5" t="str">
        <f t="shared" si="99"/>
        <v/>
      </c>
      <c r="F679" s="5" t="str">
        <f t="shared" si="99"/>
        <v/>
      </c>
      <c r="G679" s="5">
        <f t="shared" si="99"/>
        <v>5.8155590544635767E-2</v>
      </c>
      <c r="H679" s="7">
        <f t="shared" si="100"/>
        <v>5.8155590544635767E-2</v>
      </c>
      <c r="I679" s="6">
        <f t="shared" si="101"/>
        <v>76.183823613472853</v>
      </c>
      <c r="J679" s="4"/>
      <c r="K679" s="5">
        <f t="shared" si="102"/>
        <v>726.793677272531</v>
      </c>
      <c r="L679" s="5">
        <f t="shared" si="103"/>
        <v>283.73027999999999</v>
      </c>
      <c r="M679" s="5">
        <f t="shared" si="104"/>
        <v>443.06339727253101</v>
      </c>
      <c r="N679" s="4"/>
    </row>
    <row r="680" spans="1:14" ht="15.75" x14ac:dyDescent="0.25">
      <c r="A680" s="9" t="str">
        <f t="shared" si="105"/>
        <v>-</v>
      </c>
      <c r="B680" s="8">
        <v>1315</v>
      </c>
      <c r="C680" s="5" t="str">
        <f t="shared" si="99"/>
        <v/>
      </c>
      <c r="D680" s="5" t="str">
        <f t="shared" si="99"/>
        <v/>
      </c>
      <c r="E680" s="5" t="str">
        <f t="shared" si="99"/>
        <v/>
      </c>
      <c r="F680" s="5" t="str">
        <f t="shared" si="99"/>
        <v/>
      </c>
      <c r="G680" s="5">
        <f t="shared" si="99"/>
        <v>5.7953670969208886E-2</v>
      </c>
      <c r="H680" s="7">
        <f t="shared" si="100"/>
        <v>5.7953670969208886E-2</v>
      </c>
      <c r="I680" s="6">
        <f t="shared" si="101"/>
        <v>76.209077324509678</v>
      </c>
      <c r="J680" s="4"/>
      <c r="K680" s="5">
        <f t="shared" si="102"/>
        <v>727.03459767582228</v>
      </c>
      <c r="L680" s="5">
        <f t="shared" si="103"/>
        <v>284.81321999999994</v>
      </c>
      <c r="M680" s="5">
        <f t="shared" si="104"/>
        <v>442.22137767582234</v>
      </c>
      <c r="N680" s="4"/>
    </row>
    <row r="681" spans="1:14" ht="15.75" x14ac:dyDescent="0.25">
      <c r="A681" s="9" t="str">
        <f t="shared" si="105"/>
        <v>-</v>
      </c>
      <c r="B681" s="8">
        <v>1320</v>
      </c>
      <c r="C681" s="5" t="str">
        <f t="shared" si="99"/>
        <v/>
      </c>
      <c r="D681" s="5" t="str">
        <f t="shared" si="99"/>
        <v/>
      </c>
      <c r="E681" s="5" t="str">
        <f t="shared" si="99"/>
        <v/>
      </c>
      <c r="F681" s="5" t="str">
        <f t="shared" si="99"/>
        <v/>
      </c>
      <c r="G681" s="5">
        <f t="shared" si="99"/>
        <v>5.7753214787429522E-2</v>
      </c>
      <c r="H681" s="7">
        <f t="shared" si="100"/>
        <v>5.7753214787429522E-2</v>
      </c>
      <c r="I681" s="6">
        <f t="shared" si="101"/>
        <v>76.234243519406974</v>
      </c>
      <c r="J681" s="4"/>
      <c r="K681" s="5">
        <f t="shared" si="102"/>
        <v>727.27468317514251</v>
      </c>
      <c r="L681" s="5">
        <f t="shared" si="103"/>
        <v>285.89615999999995</v>
      </c>
      <c r="M681" s="5">
        <f t="shared" si="104"/>
        <v>441.37852317514256</v>
      </c>
      <c r="N681" s="4"/>
    </row>
    <row r="682" spans="1:14" ht="15.75" x14ac:dyDescent="0.25">
      <c r="A682" s="9" t="str">
        <f t="shared" si="105"/>
        <v>-</v>
      </c>
      <c r="B682" s="8">
        <v>1325</v>
      </c>
      <c r="C682" s="5" t="str">
        <f t="shared" si="99"/>
        <v/>
      </c>
      <c r="D682" s="5" t="str">
        <f t="shared" si="99"/>
        <v/>
      </c>
      <c r="E682" s="5" t="str">
        <f t="shared" si="99"/>
        <v/>
      </c>
      <c r="F682" s="5" t="str">
        <f t="shared" si="99"/>
        <v/>
      </c>
      <c r="G682" s="5">
        <f t="shared" si="99"/>
        <v>5.7554205910364406E-2</v>
      </c>
      <c r="H682" s="7">
        <f t="shared" si="100"/>
        <v>5.7554205910364406E-2</v>
      </c>
      <c r="I682" s="6">
        <f t="shared" si="101"/>
        <v>76.259322831232836</v>
      </c>
      <c r="J682" s="4"/>
      <c r="K682" s="5">
        <f t="shared" si="102"/>
        <v>727.51393980996124</v>
      </c>
      <c r="L682" s="5">
        <f t="shared" si="103"/>
        <v>286.97909999999996</v>
      </c>
      <c r="M682" s="5">
        <f t="shared" si="104"/>
        <v>440.53483980996128</v>
      </c>
      <c r="N682" s="4"/>
    </row>
    <row r="683" spans="1:14" ht="15.75" x14ac:dyDescent="0.25">
      <c r="A683" s="9" t="str">
        <f t="shared" si="105"/>
        <v>-</v>
      </c>
      <c r="B683" s="8">
        <v>1330</v>
      </c>
      <c r="C683" s="5" t="str">
        <f t="shared" si="99"/>
        <v/>
      </c>
      <c r="D683" s="5" t="str">
        <f t="shared" si="99"/>
        <v/>
      </c>
      <c r="E683" s="5" t="str">
        <f t="shared" si="99"/>
        <v/>
      </c>
      <c r="F683" s="5" t="str">
        <f t="shared" si="99"/>
        <v/>
      </c>
      <c r="G683" s="5">
        <f t="shared" si="99"/>
        <v>5.7356628485795848E-2</v>
      </c>
      <c r="H683" s="7">
        <f t="shared" si="100"/>
        <v>5.7356628485795848E-2</v>
      </c>
      <c r="I683" s="6">
        <f t="shared" si="101"/>
        <v>76.284315886108473</v>
      </c>
      <c r="J683" s="4"/>
      <c r="K683" s="5">
        <f t="shared" si="102"/>
        <v>727.75237355347474</v>
      </c>
      <c r="L683" s="5">
        <f t="shared" si="103"/>
        <v>288.06203999999997</v>
      </c>
      <c r="M683" s="5">
        <f t="shared" si="104"/>
        <v>439.69033355347477</v>
      </c>
      <c r="N683" s="4"/>
    </row>
    <row r="684" spans="1:14" ht="15.75" x14ac:dyDescent="0.25">
      <c r="A684" s="9" t="str">
        <f t="shared" si="105"/>
        <v>-</v>
      </c>
      <c r="B684" s="8">
        <v>1335</v>
      </c>
      <c r="C684" s="5" t="str">
        <f t="shared" si="99"/>
        <v/>
      </c>
      <c r="D684" s="5" t="str">
        <f t="shared" si="99"/>
        <v/>
      </c>
      <c r="E684" s="5" t="str">
        <f t="shared" si="99"/>
        <v/>
      </c>
      <c r="F684" s="5" t="str">
        <f t="shared" si="99"/>
        <v/>
      </c>
      <c r="G684" s="5">
        <f t="shared" si="99"/>
        <v>5.7160466893865225E-2</v>
      </c>
      <c r="H684" s="7">
        <f t="shared" si="100"/>
        <v>5.7160466893865225E-2</v>
      </c>
      <c r="I684" s="6">
        <f t="shared" si="101"/>
        <v>76.309223303310077</v>
      </c>
      <c r="J684" s="4"/>
      <c r="K684" s="5">
        <f t="shared" si="102"/>
        <v>727.98999031357812</v>
      </c>
      <c r="L684" s="5">
        <f t="shared" si="103"/>
        <v>289.14497999999998</v>
      </c>
      <c r="M684" s="5">
        <f t="shared" si="104"/>
        <v>438.84501031357814</v>
      </c>
      <c r="N684" s="4"/>
    </row>
    <row r="685" spans="1:14" ht="15.75" x14ac:dyDescent="0.25">
      <c r="A685" s="9" t="str">
        <f t="shared" si="105"/>
        <v>-</v>
      </c>
      <c r="B685" s="8">
        <v>1340</v>
      </c>
      <c r="C685" s="5" t="str">
        <f t="shared" si="99"/>
        <v/>
      </c>
      <c r="D685" s="5" t="str">
        <f t="shared" si="99"/>
        <v/>
      </c>
      <c r="E685" s="5" t="str">
        <f t="shared" si="99"/>
        <v/>
      </c>
      <c r="F685" s="5" t="str">
        <f t="shared" si="99"/>
        <v/>
      </c>
      <c r="G685" s="5">
        <f t="shared" si="99"/>
        <v>5.6965705742812678E-2</v>
      </c>
      <c r="H685" s="7">
        <f t="shared" si="100"/>
        <v>5.6965705742812678E-2</v>
      </c>
      <c r="I685" s="6">
        <f t="shared" si="101"/>
        <v>76.334045695368985</v>
      </c>
      <c r="J685" s="4"/>
      <c r="K685" s="5">
        <f t="shared" si="102"/>
        <v>728.22679593382009</v>
      </c>
      <c r="L685" s="5">
        <f t="shared" si="103"/>
        <v>290.22791999999998</v>
      </c>
      <c r="M685" s="5">
        <f t="shared" si="104"/>
        <v>437.9988759338201</v>
      </c>
      <c r="N685" s="4"/>
    </row>
    <row r="686" spans="1:14" ht="15.75" x14ac:dyDescent="0.25">
      <c r="A686" s="9" t="str">
        <f t="shared" si="105"/>
        <v>-</v>
      </c>
      <c r="B686" s="8">
        <v>1345</v>
      </c>
      <c r="C686" s="5" t="str">
        <f t="shared" si="99"/>
        <v/>
      </c>
      <c r="D686" s="5" t="str">
        <f t="shared" si="99"/>
        <v/>
      </c>
      <c r="E686" s="5" t="str">
        <f t="shared" si="99"/>
        <v/>
      </c>
      <c r="F686" s="5" t="str">
        <f t="shared" si="99"/>
        <v/>
      </c>
      <c r="G686" s="5">
        <f t="shared" si="99"/>
        <v>5.6772329864810331E-2</v>
      </c>
      <c r="H686" s="7">
        <f t="shared" si="100"/>
        <v>5.6772329864810331E-2</v>
      </c>
      <c r="I686" s="6">
        <f t="shared" si="101"/>
        <v>76.358783668169892</v>
      </c>
      <c r="J686" s="4"/>
      <c r="K686" s="5">
        <f t="shared" si="102"/>
        <v>728.46279619434085</v>
      </c>
      <c r="L686" s="5">
        <f t="shared" si="103"/>
        <v>291.31085999999999</v>
      </c>
      <c r="M686" s="5">
        <f t="shared" si="104"/>
        <v>437.15193619434086</v>
      </c>
      <c r="N686" s="4"/>
    </row>
    <row r="687" spans="1:14" ht="15.75" x14ac:dyDescent="0.25">
      <c r="A687" s="9" t="str">
        <f t="shared" si="105"/>
        <v>-</v>
      </c>
      <c r="B687" s="8">
        <v>1350</v>
      </c>
      <c r="C687" s="5" t="str">
        <f t="shared" si="99"/>
        <v/>
      </c>
      <c r="D687" s="5" t="str">
        <f t="shared" si="99"/>
        <v/>
      </c>
      <c r="E687" s="5" t="str">
        <f t="shared" si="99"/>
        <v/>
      </c>
      <c r="F687" s="5" t="str">
        <f t="shared" si="99"/>
        <v/>
      </c>
      <c r="G687" s="5">
        <f t="shared" si="99"/>
        <v>5.6580324311886983E-2</v>
      </c>
      <c r="H687" s="7">
        <f t="shared" si="100"/>
        <v>5.6580324311886983E-2</v>
      </c>
      <c r="I687" s="6">
        <f t="shared" si="101"/>
        <v>76.383437821047423</v>
      </c>
      <c r="J687" s="4"/>
      <c r="K687" s="5">
        <f t="shared" si="102"/>
        <v>728.69799681279233</v>
      </c>
      <c r="L687" s="5">
        <f t="shared" si="103"/>
        <v>292.3938</v>
      </c>
      <c r="M687" s="5">
        <f t="shared" si="104"/>
        <v>436.30419681279233</v>
      </c>
      <c r="N687" s="4"/>
    </row>
    <row r="688" spans="1:14" ht="15.75" x14ac:dyDescent="0.25">
      <c r="A688" s="9" t="str">
        <f t="shared" si="105"/>
        <v>-</v>
      </c>
      <c r="B688" s="8">
        <v>1355</v>
      </c>
      <c r="C688" s="5" t="str">
        <f t="shared" si="99"/>
        <v/>
      </c>
      <c r="D688" s="5" t="str">
        <f t="shared" si="99"/>
        <v/>
      </c>
      <c r="E688" s="5" t="str">
        <f t="shared" si="99"/>
        <v/>
      </c>
      <c r="F688" s="5" t="str">
        <f t="shared" si="99"/>
        <v/>
      </c>
      <c r="G688" s="5">
        <f t="shared" si="99"/>
        <v>5.6389674351941796E-2</v>
      </c>
      <c r="H688" s="7">
        <f t="shared" si="100"/>
        <v>5.6389674351941796E-2</v>
      </c>
      <c r="I688" s="6">
        <f t="shared" si="101"/>
        <v>76.408008746881137</v>
      </c>
      <c r="J688" s="4"/>
      <c r="K688" s="5">
        <f t="shared" si="102"/>
        <v>728.932403445246</v>
      </c>
      <c r="L688" s="5">
        <f t="shared" si="103"/>
        <v>293.47674000000001</v>
      </c>
      <c r="M688" s="5">
        <f t="shared" si="104"/>
        <v>435.45566344524599</v>
      </c>
      <c r="N688" s="4"/>
    </row>
    <row r="689" spans="1:14" ht="15.75" x14ac:dyDescent="0.25">
      <c r="A689" s="9" t="str">
        <f t="shared" si="105"/>
        <v>-</v>
      </c>
      <c r="B689" s="8">
        <v>1360</v>
      </c>
      <c r="C689" s="5" t="str">
        <f t="shared" ref="C689:G704" si="106">IF(AND($B689&gt;=C$412,$B689&lt;=C$413),(C$414/60)*$B689^(-C$415),"")</f>
        <v/>
      </c>
      <c r="D689" s="5" t="str">
        <f t="shared" si="106"/>
        <v/>
      </c>
      <c r="E689" s="5" t="str">
        <f t="shared" si="106"/>
        <v/>
      </c>
      <c r="F689" s="5" t="str">
        <f t="shared" si="106"/>
        <v/>
      </c>
      <c r="G689" s="5">
        <f t="shared" si="106"/>
        <v>5.6200365464844304E-2</v>
      </c>
      <c r="H689" s="7">
        <f t="shared" si="100"/>
        <v>5.6200365464844304E-2</v>
      </c>
      <c r="I689" s="6">
        <f t="shared" si="101"/>
        <v>76.432497032188252</v>
      </c>
      <c r="J689" s="4"/>
      <c r="K689" s="5">
        <f t="shared" si="102"/>
        <v>729.16602168707595</v>
      </c>
      <c r="L689" s="5">
        <f t="shared" si="103"/>
        <v>294.55968000000001</v>
      </c>
      <c r="M689" s="5">
        <f t="shared" si="104"/>
        <v>434.60634168707594</v>
      </c>
      <c r="N689" s="4"/>
    </row>
    <row r="690" spans="1:14" ht="15.75" x14ac:dyDescent="0.25">
      <c r="A690" s="9" t="str">
        <f t="shared" si="105"/>
        <v>-</v>
      </c>
      <c r="B690" s="8">
        <v>1365</v>
      </c>
      <c r="C690" s="5" t="str">
        <f t="shared" si="106"/>
        <v/>
      </c>
      <c r="D690" s="5" t="str">
        <f t="shared" si="106"/>
        <v/>
      </c>
      <c r="E690" s="5" t="str">
        <f t="shared" si="106"/>
        <v/>
      </c>
      <c r="F690" s="5" t="str">
        <f t="shared" si="106"/>
        <v/>
      </c>
      <c r="G690" s="5">
        <f t="shared" si="106"/>
        <v>5.6012383338618979E-2</v>
      </c>
      <c r="H690" s="7">
        <f t="shared" si="100"/>
        <v>5.6012383338618979E-2</v>
      </c>
      <c r="I690" s="6">
        <f t="shared" si="101"/>
        <v>76.456903257214904</v>
      </c>
      <c r="J690" s="4"/>
      <c r="K690" s="5">
        <f t="shared" si="102"/>
        <v>729.39885707383019</v>
      </c>
      <c r="L690" s="5">
        <f t="shared" si="103"/>
        <v>295.64262000000002</v>
      </c>
      <c r="M690" s="5">
        <f t="shared" si="104"/>
        <v>433.75623707383016</v>
      </c>
      <c r="N690" s="4"/>
    </row>
    <row r="691" spans="1:14" ht="15.75" x14ac:dyDescent="0.25">
      <c r="A691" s="9" t="str">
        <f t="shared" si="105"/>
        <v>-</v>
      </c>
      <c r="B691" s="8">
        <v>1370</v>
      </c>
      <c r="C691" s="5" t="str">
        <f t="shared" si="106"/>
        <v/>
      </c>
      <c r="D691" s="5" t="str">
        <f t="shared" si="106"/>
        <v/>
      </c>
      <c r="E691" s="5" t="str">
        <f t="shared" si="106"/>
        <v/>
      </c>
      <c r="F691" s="5" t="str">
        <f t="shared" si="106"/>
        <v/>
      </c>
      <c r="G691" s="5">
        <f t="shared" si="106"/>
        <v>5.5825713865712834E-2</v>
      </c>
      <c r="H691" s="7">
        <f t="shared" si="100"/>
        <v>5.5825713865712834E-2</v>
      </c>
      <c r="I691" s="6">
        <f t="shared" si="101"/>
        <v>76.481227996026576</v>
      </c>
      <c r="J691" s="4"/>
      <c r="K691" s="5">
        <f t="shared" si="102"/>
        <v>729.63091508209357</v>
      </c>
      <c r="L691" s="5">
        <f t="shared" si="103"/>
        <v>296.72555999999997</v>
      </c>
      <c r="M691" s="5">
        <f t="shared" si="104"/>
        <v>432.90535508209359</v>
      </c>
      <c r="N691" s="4"/>
    </row>
    <row r="692" spans="1:14" ht="15.75" x14ac:dyDescent="0.25">
      <c r="A692" s="9" t="str">
        <f t="shared" si="105"/>
        <v>-</v>
      </c>
      <c r="B692" s="8">
        <v>1375</v>
      </c>
      <c r="C692" s="5" t="str">
        <f t="shared" si="106"/>
        <v/>
      </c>
      <c r="D692" s="5" t="str">
        <f t="shared" si="106"/>
        <v/>
      </c>
      <c r="E692" s="5" t="str">
        <f t="shared" si="106"/>
        <v/>
      </c>
      <c r="F692" s="5" t="str">
        <f t="shared" si="106"/>
        <v/>
      </c>
      <c r="G692" s="5">
        <f t="shared" si="106"/>
        <v>5.5640343139342151E-2</v>
      </c>
      <c r="H692" s="7">
        <f t="shared" si="100"/>
        <v>5.5640343139342151E-2</v>
      </c>
      <c r="I692" s="6">
        <f t="shared" si="101"/>
        <v>76.50547181659546</v>
      </c>
      <c r="J692" s="4"/>
      <c r="K692" s="5">
        <f t="shared" si="102"/>
        <v>729.86220113032061</v>
      </c>
      <c r="L692" s="5">
        <f t="shared" si="103"/>
        <v>297.80849999999998</v>
      </c>
      <c r="M692" s="5">
        <f t="shared" si="104"/>
        <v>432.05370113032063</v>
      </c>
      <c r="N692" s="4"/>
    </row>
    <row r="693" spans="1:14" ht="15.75" x14ac:dyDescent="0.25">
      <c r="A693" s="9" t="str">
        <f t="shared" si="105"/>
        <v>-</v>
      </c>
      <c r="B693" s="8">
        <v>1380</v>
      </c>
      <c r="C693" s="5" t="str">
        <f t="shared" si="106"/>
        <v/>
      </c>
      <c r="D693" s="5" t="str">
        <f t="shared" si="106"/>
        <v/>
      </c>
      <c r="E693" s="5" t="str">
        <f t="shared" si="106"/>
        <v/>
      </c>
      <c r="F693" s="5" t="str">
        <f t="shared" si="106"/>
        <v/>
      </c>
      <c r="G693" s="5">
        <f t="shared" si="106"/>
        <v>5.5456257449918285E-2</v>
      </c>
      <c r="H693" s="7">
        <f t="shared" si="100"/>
        <v>5.5456257449918285E-2</v>
      </c>
      <c r="I693" s="6">
        <f t="shared" si="101"/>
        <v>76.529635280887234</v>
      </c>
      <c r="J693" s="4"/>
      <c r="K693" s="5">
        <f t="shared" si="102"/>
        <v>730.09272057966427</v>
      </c>
      <c r="L693" s="5">
        <f t="shared" si="103"/>
        <v>298.89143999999999</v>
      </c>
      <c r="M693" s="5">
        <f t="shared" si="104"/>
        <v>431.20128057966429</v>
      </c>
      <c r="N693" s="4"/>
    </row>
    <row r="694" spans="1:14" ht="15.75" x14ac:dyDescent="0.25">
      <c r="A694" s="9" t="str">
        <f t="shared" si="105"/>
        <v>-</v>
      </c>
      <c r="B694" s="8">
        <v>1385</v>
      </c>
      <c r="C694" s="5" t="str">
        <f t="shared" si="106"/>
        <v/>
      </c>
      <c r="D694" s="5" t="str">
        <f t="shared" si="106"/>
        <v/>
      </c>
      <c r="E694" s="5" t="str">
        <f t="shared" si="106"/>
        <v/>
      </c>
      <c r="F694" s="5" t="str">
        <f t="shared" si="106"/>
        <v/>
      </c>
      <c r="G694" s="5">
        <f t="shared" si="106"/>
        <v>5.5273443281549782E-2</v>
      </c>
      <c r="H694" s="7">
        <f t="shared" si="100"/>
        <v>5.5273443281549782E-2</v>
      </c>
      <c r="I694" s="6">
        <f t="shared" si="101"/>
        <v>76.553718944946453</v>
      </c>
      <c r="J694" s="4"/>
      <c r="K694" s="5">
        <f t="shared" si="102"/>
        <v>730.32247873478923</v>
      </c>
      <c r="L694" s="5">
        <f t="shared" si="103"/>
        <v>299.97438</v>
      </c>
      <c r="M694" s="5">
        <f t="shared" si="104"/>
        <v>430.34809873478923</v>
      </c>
      <c r="N694" s="4"/>
    </row>
    <row r="695" spans="1:14" ht="15.75" x14ac:dyDescent="0.25">
      <c r="A695" s="9" t="str">
        <f t="shared" si="105"/>
        <v>-</v>
      </c>
      <c r="B695" s="8">
        <v>1390</v>
      </c>
      <c r="C695" s="5" t="str">
        <f t="shared" si="106"/>
        <v/>
      </c>
      <c r="D695" s="5" t="str">
        <f t="shared" si="106"/>
        <v/>
      </c>
      <c r="E695" s="5" t="str">
        <f t="shared" si="106"/>
        <v/>
      </c>
      <c r="F695" s="5" t="str">
        <f t="shared" si="106"/>
        <v/>
      </c>
      <c r="G695" s="5">
        <f t="shared" si="106"/>
        <v>5.5091887308618442E-2</v>
      </c>
      <c r="H695" s="7">
        <f t="shared" si="100"/>
        <v>5.5091887308618442E-2</v>
      </c>
      <c r="I695" s="6">
        <f t="shared" si="101"/>
        <v>76.57772335897964</v>
      </c>
      <c r="J695" s="4"/>
      <c r="K695" s="5">
        <f t="shared" si="102"/>
        <v>730.55148084466578</v>
      </c>
      <c r="L695" s="5">
        <f t="shared" si="103"/>
        <v>301.05732</v>
      </c>
      <c r="M695" s="5">
        <f t="shared" si="104"/>
        <v>429.49416084466577</v>
      </c>
      <c r="N695" s="4"/>
    </row>
    <row r="696" spans="1:14" ht="15.75" x14ac:dyDescent="0.25">
      <c r="A696" s="9" t="str">
        <f t="shared" si="105"/>
        <v>-</v>
      </c>
      <c r="B696" s="8">
        <v>1395</v>
      </c>
      <c r="C696" s="5" t="str">
        <f t="shared" si="106"/>
        <v/>
      </c>
      <c r="D696" s="5" t="str">
        <f t="shared" si="106"/>
        <v/>
      </c>
      <c r="E696" s="5" t="str">
        <f t="shared" si="106"/>
        <v/>
      </c>
      <c r="F696" s="5" t="str">
        <f t="shared" si="106"/>
        <v/>
      </c>
      <c r="G696" s="5">
        <f t="shared" si="106"/>
        <v>5.4911576392428177E-2</v>
      </c>
      <c r="H696" s="7">
        <f t="shared" si="100"/>
        <v>5.4911576392428177E-2</v>
      </c>
      <c r="I696" s="6">
        <f t="shared" si="101"/>
        <v>76.601649067437307</v>
      </c>
      <c r="J696" s="4"/>
      <c r="K696" s="5">
        <f t="shared" si="102"/>
        <v>730.77973210335199</v>
      </c>
      <c r="L696" s="5">
        <f t="shared" si="103"/>
        <v>302.14026000000001</v>
      </c>
      <c r="M696" s="5">
        <f t="shared" si="104"/>
        <v>428.63947210335198</v>
      </c>
      <c r="N696" s="4"/>
    </row>
    <row r="697" spans="1:14" ht="15.75" x14ac:dyDescent="0.25">
      <c r="A697" s="9" t="str">
        <f t="shared" si="105"/>
        <v>-</v>
      </c>
      <c r="B697" s="8">
        <v>1400</v>
      </c>
      <c r="C697" s="5" t="str">
        <f t="shared" si="106"/>
        <v/>
      </c>
      <c r="D697" s="5" t="str">
        <f t="shared" si="106"/>
        <v/>
      </c>
      <c r="E697" s="5" t="str">
        <f t="shared" si="106"/>
        <v/>
      </c>
      <c r="F697" s="5" t="str">
        <f t="shared" si="106"/>
        <v/>
      </c>
      <c r="G697" s="5">
        <f t="shared" si="106"/>
        <v>5.4732497577924949E-2</v>
      </c>
      <c r="H697" s="7">
        <f t="shared" si="100"/>
        <v>5.4732497577924949E-2</v>
      </c>
      <c r="I697" s="6">
        <f t="shared" si="101"/>
        <v>76.625496609094924</v>
      </c>
      <c r="J697" s="4"/>
      <c r="K697" s="5">
        <f t="shared" si="102"/>
        <v>731.00723765076555</v>
      </c>
      <c r="L697" s="5">
        <f t="shared" si="103"/>
        <v>303.22320000000002</v>
      </c>
      <c r="M697" s="5">
        <f t="shared" si="104"/>
        <v>427.78403765076553</v>
      </c>
      <c r="N697" s="4"/>
    </row>
    <row r="698" spans="1:14" ht="15.75" x14ac:dyDescent="0.25">
      <c r="A698" s="9" t="str">
        <f t="shared" si="105"/>
        <v>-</v>
      </c>
      <c r="B698" s="8">
        <v>1405</v>
      </c>
      <c r="C698" s="5" t="str">
        <f t="shared" si="106"/>
        <v/>
      </c>
      <c r="D698" s="5" t="str">
        <f t="shared" si="106"/>
        <v/>
      </c>
      <c r="E698" s="5" t="str">
        <f t="shared" si="106"/>
        <v/>
      </c>
      <c r="F698" s="5" t="str">
        <f t="shared" si="106"/>
        <v/>
      </c>
      <c r="G698" s="5">
        <f t="shared" si="106"/>
        <v>5.4554638090485198E-2</v>
      </c>
      <c r="H698" s="7">
        <f t="shared" si="100"/>
        <v>5.4554638090485198E-2</v>
      </c>
      <c r="I698" s="6">
        <f t="shared" si="101"/>
        <v>76.649266517131707</v>
      </c>
      <c r="J698" s="4"/>
      <c r="K698" s="5">
        <f t="shared" si="102"/>
        <v>731.23400257343644</v>
      </c>
      <c r="L698" s="5">
        <f t="shared" si="103"/>
        <v>304.30614000000003</v>
      </c>
      <c r="M698" s="5">
        <f t="shared" si="104"/>
        <v>426.92786257343641</v>
      </c>
      <c r="N698" s="4"/>
    </row>
    <row r="699" spans="1:14" ht="15.75" x14ac:dyDescent="0.25">
      <c r="A699" s="9" t="str">
        <f t="shared" si="105"/>
        <v>-</v>
      </c>
      <c r="B699" s="8">
        <v>1410</v>
      </c>
      <c r="C699" s="5" t="str">
        <f t="shared" si="106"/>
        <v/>
      </c>
      <c r="D699" s="5" t="str">
        <f t="shared" si="106"/>
        <v/>
      </c>
      <c r="E699" s="5" t="str">
        <f t="shared" si="106"/>
        <v/>
      </c>
      <c r="F699" s="5" t="str">
        <f t="shared" si="106"/>
        <v/>
      </c>
      <c r="G699" s="5">
        <f t="shared" si="106"/>
        <v>5.4377985332772043E-2</v>
      </c>
      <c r="H699" s="7">
        <f t="shared" si="100"/>
        <v>5.4377985332772043E-2</v>
      </c>
      <c r="I699" s="6">
        <f t="shared" si="101"/>
        <v>76.672959319208587</v>
      </c>
      <c r="J699" s="4"/>
      <c r="K699" s="5">
        <f t="shared" si="102"/>
        <v>731.46003190524993</v>
      </c>
      <c r="L699" s="5">
        <f t="shared" si="103"/>
        <v>305.38908000000004</v>
      </c>
      <c r="M699" s="5">
        <f t="shared" si="104"/>
        <v>426.0709519052499</v>
      </c>
      <c r="N699" s="4"/>
    </row>
    <row r="700" spans="1:14" ht="15.75" x14ac:dyDescent="0.25">
      <c r="A700" s="9" t="str">
        <f t="shared" si="105"/>
        <v>-</v>
      </c>
      <c r="B700" s="8">
        <v>1415</v>
      </c>
      <c r="C700" s="5" t="str">
        <f t="shared" si="106"/>
        <v/>
      </c>
      <c r="D700" s="5" t="str">
        <f t="shared" si="106"/>
        <v/>
      </c>
      <c r="E700" s="5" t="str">
        <f t="shared" si="106"/>
        <v/>
      </c>
      <c r="F700" s="5" t="str">
        <f t="shared" si="106"/>
        <v/>
      </c>
      <c r="G700" s="5">
        <f t="shared" si="106"/>
        <v>5.4202526881657075E-2</v>
      </c>
      <c r="H700" s="7">
        <f t="shared" si="100"/>
        <v>5.4202526881657075E-2</v>
      </c>
      <c r="I700" s="6">
        <f t="shared" si="101"/>
        <v>76.69657553754476</v>
      </c>
      <c r="J700" s="4"/>
      <c r="K700" s="5">
        <f t="shared" si="102"/>
        <v>731.68533062817698</v>
      </c>
      <c r="L700" s="5">
        <f t="shared" si="103"/>
        <v>306.47202000000004</v>
      </c>
      <c r="M700" s="5">
        <f t="shared" si="104"/>
        <v>425.21331062817694</v>
      </c>
      <c r="N700" s="4"/>
    </row>
    <row r="701" spans="1:14" ht="15.75" x14ac:dyDescent="0.25">
      <c r="A701" s="9" t="str">
        <f t="shared" si="105"/>
        <v>-</v>
      </c>
      <c r="B701" s="8">
        <v>1420</v>
      </c>
      <c r="C701" s="5" t="str">
        <f t="shared" si="106"/>
        <v/>
      </c>
      <c r="D701" s="5" t="str">
        <f t="shared" si="106"/>
        <v/>
      </c>
      <c r="E701" s="5" t="str">
        <f t="shared" si="106"/>
        <v/>
      </c>
      <c r="F701" s="5" t="str">
        <f t="shared" si="106"/>
        <v/>
      </c>
      <c r="G701" s="5">
        <f t="shared" si="106"/>
        <v>5.4028250485206125E-2</v>
      </c>
      <c r="H701" s="7">
        <f t="shared" si="100"/>
        <v>5.4028250485206125E-2</v>
      </c>
      <c r="I701" s="6">
        <f t="shared" si="101"/>
        <v>76.720115688992692</v>
      </c>
      <c r="J701" s="4"/>
      <c r="K701" s="5">
        <f t="shared" si="102"/>
        <v>731.90990367299025</v>
      </c>
      <c r="L701" s="5">
        <f t="shared" si="103"/>
        <v>307.55495999999994</v>
      </c>
      <c r="M701" s="5">
        <f t="shared" si="104"/>
        <v>424.35494367299032</v>
      </c>
      <c r="N701" s="4"/>
    </row>
    <row r="702" spans="1:14" ht="15.75" x14ac:dyDescent="0.25">
      <c r="A702" s="9" t="str">
        <f t="shared" si="105"/>
        <v>-</v>
      </c>
      <c r="B702" s="8">
        <v>1425</v>
      </c>
      <c r="C702" s="5" t="str">
        <f t="shared" si="106"/>
        <v/>
      </c>
      <c r="D702" s="5" t="str">
        <f t="shared" si="106"/>
        <v/>
      </c>
      <c r="E702" s="5" t="str">
        <f t="shared" si="106"/>
        <v/>
      </c>
      <c r="F702" s="5" t="str">
        <f t="shared" si="106"/>
        <v/>
      </c>
      <c r="G702" s="5">
        <f t="shared" si="106"/>
        <v>5.3855144059727654E-2</v>
      </c>
      <c r="H702" s="7">
        <f t="shared" si="100"/>
        <v>5.3855144059727654E-2</v>
      </c>
      <c r="I702" s="6">
        <f t="shared" si="101"/>
        <v>76.743580285111904</v>
      </c>
      <c r="J702" s="4"/>
      <c r="K702" s="5">
        <f t="shared" si="102"/>
        <v>732.1337559199676</v>
      </c>
      <c r="L702" s="5">
        <f t="shared" si="103"/>
        <v>308.63789999999995</v>
      </c>
      <c r="M702" s="5">
        <f t="shared" si="104"/>
        <v>423.49585591996765</v>
      </c>
      <c r="N702" s="4"/>
    </row>
    <row r="703" spans="1:14" ht="15.75" x14ac:dyDescent="0.25">
      <c r="A703" s="9" t="str">
        <f t="shared" si="105"/>
        <v>-</v>
      </c>
      <c r="B703" s="8">
        <v>1430</v>
      </c>
      <c r="C703" s="5" t="str">
        <f t="shared" si="106"/>
        <v/>
      </c>
      <c r="D703" s="5" t="str">
        <f t="shared" si="106"/>
        <v/>
      </c>
      <c r="E703" s="5" t="str">
        <f t="shared" si="106"/>
        <v/>
      </c>
      <c r="F703" s="5" t="str">
        <f t="shared" si="106"/>
        <v/>
      </c>
      <c r="G703" s="5">
        <f t="shared" si="106"/>
        <v>5.36831956868822E-2</v>
      </c>
      <c r="H703" s="7">
        <f t="shared" si="100"/>
        <v>5.36831956868822E-2</v>
      </c>
      <c r="I703" s="6">
        <f t="shared" si="101"/>
        <v>76.766969832241543</v>
      </c>
      <c r="J703" s="4"/>
      <c r="K703" s="5">
        <f t="shared" si="102"/>
        <v>732.35689219958431</v>
      </c>
      <c r="L703" s="5">
        <f t="shared" si="103"/>
        <v>309.72083999999995</v>
      </c>
      <c r="M703" s="5">
        <f t="shared" si="104"/>
        <v>422.63605219958436</v>
      </c>
      <c r="N703" s="4"/>
    </row>
    <row r="704" spans="1:14" ht="15.75" x14ac:dyDescent="0.25">
      <c r="A704" s="9" t="str">
        <f t="shared" si="105"/>
        <v>-</v>
      </c>
      <c r="B704" s="8">
        <v>1435</v>
      </c>
      <c r="C704" s="5" t="str">
        <f t="shared" si="106"/>
        <v/>
      </c>
      <c r="D704" s="5" t="str">
        <f t="shared" si="106"/>
        <v/>
      </c>
      <c r="E704" s="5" t="str">
        <f t="shared" si="106"/>
        <v/>
      </c>
      <c r="F704" s="5" t="str">
        <f t="shared" si="106"/>
        <v/>
      </c>
      <c r="G704" s="5">
        <f t="shared" si="106"/>
        <v>5.3512393610851382E-2</v>
      </c>
      <c r="H704" s="7">
        <f t="shared" si="100"/>
        <v>5.3512393610851382E-2</v>
      </c>
      <c r="I704" s="6">
        <f t="shared" si="101"/>
        <v>76.790284831571739</v>
      </c>
      <c r="J704" s="4"/>
      <c r="K704" s="5">
        <f t="shared" si="102"/>
        <v>732.57931729319432</v>
      </c>
      <c r="L704" s="5">
        <f t="shared" si="103"/>
        <v>310.80377999999996</v>
      </c>
      <c r="M704" s="5">
        <f t="shared" si="104"/>
        <v>421.77553729319436</v>
      </c>
      <c r="N704" s="4"/>
    </row>
    <row r="705" spans="1:14" ht="15.75" x14ac:dyDescent="0.25">
      <c r="A705" s="9" t="str">
        <f t="shared" si="105"/>
        <v>-</v>
      </c>
      <c r="B705" s="8">
        <v>1440</v>
      </c>
      <c r="C705" s="5" t="str">
        <f t="shared" ref="C705:G705" si="107">IF(AND($B705&gt;=C$412,$B705&lt;=C$413),(C$414/60)*$B705^(-C$415),"")</f>
        <v/>
      </c>
      <c r="D705" s="5" t="str">
        <f t="shared" si="107"/>
        <v/>
      </c>
      <c r="E705" s="5" t="str">
        <f t="shared" si="107"/>
        <v/>
      </c>
      <c r="F705" s="5" t="str">
        <f t="shared" si="107"/>
        <v/>
      </c>
      <c r="G705" s="5">
        <f t="shared" si="107"/>
        <v>5.334272623556513E-2</v>
      </c>
      <c r="H705" s="7">
        <f t="shared" si="100"/>
        <v>5.334272623556513E-2</v>
      </c>
      <c r="I705" s="6">
        <f t="shared" si="101"/>
        <v>76.813525779213791</v>
      </c>
      <c r="J705" s="4"/>
      <c r="K705" s="5">
        <f t="shared" si="102"/>
        <v>732.80103593369961</v>
      </c>
      <c r="L705" s="5">
        <f t="shared" si="103"/>
        <v>311.88671999999997</v>
      </c>
      <c r="M705" s="5">
        <f t="shared" si="104"/>
        <v>420.91431593369964</v>
      </c>
      <c r="N705" s="4"/>
    </row>
    <row r="706" spans="1:14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</sheetData>
  <mergeCells count="4">
    <mergeCell ref="C42:G42"/>
    <mergeCell ref="C48:G48"/>
    <mergeCell ref="C66:I66"/>
    <mergeCell ref="C72:I72"/>
  </mergeCells>
  <printOptions horizontalCentered="1"/>
  <pageMargins left="0.25" right="0.25" top="0.75" bottom="0.75" header="0.3" footer="0.3"/>
  <pageSetup paperSize="9" scale="7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0EA7-546F-42B1-AC6D-F6C190939D6D}">
  <sheetPr syncVertical="1" syncRef="A17" transitionEvaluation="1">
    <pageSetUpPr fitToPage="1"/>
  </sheetPr>
  <dimension ref="A3:W697"/>
  <sheetViews>
    <sheetView view="pageBreakPreview" topLeftCell="A17" zoomScale="85" zoomScaleNormal="75" zoomScaleSheetLayoutView="85" workbookViewId="0">
      <selection activeCell="G44" sqref="G44"/>
    </sheetView>
  </sheetViews>
  <sheetFormatPr baseColWidth="10" defaultColWidth="12.5703125" defaultRowHeight="14.25" x14ac:dyDescent="0.2"/>
  <cols>
    <col min="1" max="1" width="8.42578125" style="1" customWidth="1"/>
    <col min="2" max="2" width="2.7109375" style="2" customWidth="1"/>
    <col min="3" max="3" width="34.5703125" style="2" customWidth="1"/>
    <col min="4" max="4" width="17" style="2" bestFit="1" customWidth="1"/>
    <col min="5" max="5" width="13.7109375" style="3" customWidth="1"/>
    <col min="6" max="6" width="10.85546875" style="3" customWidth="1"/>
    <col min="7" max="7" width="10.85546875" style="2" customWidth="1"/>
    <col min="8" max="8" width="13.140625" style="1" customWidth="1"/>
    <col min="9" max="10" width="10.85546875" style="1" customWidth="1"/>
    <col min="11" max="16384" width="12.5703125" style="1"/>
  </cols>
  <sheetData>
    <row r="3" spans="1:23" ht="24.95" customHeight="1" x14ac:dyDescent="0.2">
      <c r="B3" s="49"/>
      <c r="C3" s="49" t="s">
        <v>127</v>
      </c>
      <c r="D3" s="49"/>
      <c r="E3" s="49"/>
      <c r="F3" s="49"/>
      <c r="G3" s="49"/>
      <c r="H3" s="49"/>
      <c r="I3" s="49"/>
      <c r="J3" s="49"/>
    </row>
    <row r="4" spans="1:23" ht="15" x14ac:dyDescent="0.25">
      <c r="A4" s="48">
        <v>1</v>
      </c>
      <c r="B4" s="18"/>
      <c r="C4" s="18" t="s">
        <v>138</v>
      </c>
      <c r="D4" s="18"/>
      <c r="E4" s="18"/>
      <c r="F4" s="18"/>
      <c r="G4" s="18"/>
    </row>
    <row r="5" spans="1:23" ht="15" x14ac:dyDescent="0.25">
      <c r="C5" s="16"/>
      <c r="D5" s="28"/>
    </row>
    <row r="6" spans="1:23" ht="15" x14ac:dyDescent="0.25">
      <c r="C6" s="35" t="s">
        <v>57</v>
      </c>
      <c r="D6" s="47">
        <v>5296</v>
      </c>
      <c r="E6" s="19" t="s">
        <v>24</v>
      </c>
      <c r="L6" s="1" t="s">
        <v>136</v>
      </c>
    </row>
    <row r="7" spans="1:23" x14ac:dyDescent="0.2">
      <c r="L7" s="1" t="s">
        <v>135</v>
      </c>
    </row>
    <row r="8" spans="1:23" ht="15" x14ac:dyDescent="0.25">
      <c r="C8" s="35" t="s">
        <v>83</v>
      </c>
      <c r="D8" s="28"/>
    </row>
    <row r="9" spans="1:23" ht="7.5" customHeight="1" x14ac:dyDescent="0.25">
      <c r="C9" s="35"/>
      <c r="D9" s="28"/>
    </row>
    <row r="10" spans="1:23" x14ac:dyDescent="0.2">
      <c r="C10" s="46" t="s">
        <v>56</v>
      </c>
      <c r="D10" s="46" t="s">
        <v>55</v>
      </c>
      <c r="E10" s="46" t="s">
        <v>54</v>
      </c>
      <c r="F10" s="46" t="s">
        <v>53</v>
      </c>
    </row>
    <row r="11" spans="1:23" x14ac:dyDescent="0.2">
      <c r="C11" s="44" t="s">
        <v>82</v>
      </c>
      <c r="D11" s="45">
        <v>1062</v>
      </c>
      <c r="E11" s="43">
        <v>0.9</v>
      </c>
      <c r="F11" s="42">
        <f t="shared" ref="F11:F15" si="0">D11*E11</f>
        <v>955.80000000000007</v>
      </c>
    </row>
    <row r="12" spans="1:23" x14ac:dyDescent="0.2">
      <c r="C12" s="44" t="s">
        <v>84</v>
      </c>
      <c r="D12" s="45">
        <v>16</v>
      </c>
      <c r="E12" s="43">
        <v>0.9</v>
      </c>
      <c r="F12" s="42">
        <f t="shared" si="0"/>
        <v>14.4</v>
      </c>
      <c r="G12" s="1"/>
    </row>
    <row r="13" spans="1:23" x14ac:dyDescent="0.2">
      <c r="C13" s="44" t="s">
        <v>85</v>
      </c>
      <c r="D13" s="45">
        <v>435</v>
      </c>
      <c r="E13" s="43">
        <v>0.7</v>
      </c>
      <c r="F13" s="42">
        <f t="shared" si="0"/>
        <v>304.5</v>
      </c>
      <c r="G13" s="1"/>
    </row>
    <row r="14" spans="1:23" x14ac:dyDescent="0.2">
      <c r="C14" s="44" t="s">
        <v>61</v>
      </c>
      <c r="D14" s="45">
        <v>215</v>
      </c>
      <c r="E14" s="43">
        <v>0.6</v>
      </c>
      <c r="F14" s="42">
        <f t="shared" si="0"/>
        <v>129</v>
      </c>
      <c r="G14" s="1"/>
      <c r="I14" s="2"/>
    </row>
    <row r="15" spans="1:23" x14ac:dyDescent="0.2">
      <c r="C15" s="44" t="s">
        <v>60</v>
      </c>
      <c r="D15" s="45">
        <v>3568</v>
      </c>
      <c r="E15" s="43">
        <v>0.2</v>
      </c>
      <c r="F15" s="42">
        <f t="shared" si="0"/>
        <v>713.6</v>
      </c>
      <c r="G15" s="1"/>
    </row>
    <row r="16" spans="1:23" ht="15" x14ac:dyDescent="0.25">
      <c r="C16" s="41" t="s">
        <v>52</v>
      </c>
      <c r="D16" s="39">
        <f>SUM(D11:D15)</f>
        <v>5296</v>
      </c>
      <c r="E16" s="40">
        <f>F16/D16</f>
        <v>0.40030211480362538</v>
      </c>
      <c r="F16" s="39">
        <f>CEILING(SUM(F11:F15),10)</f>
        <v>2120</v>
      </c>
      <c r="N16" s="80"/>
      <c r="O16" s="80"/>
      <c r="P16" s="80"/>
      <c r="Q16" s="80"/>
      <c r="R16" s="80"/>
      <c r="S16" s="80"/>
      <c r="T16" s="80"/>
      <c r="U16" s="80"/>
      <c r="V16" s="80"/>
      <c r="W16" s="80"/>
    </row>
    <row r="17" spans="3:23" ht="15" x14ac:dyDescent="0.25">
      <c r="D17" s="18"/>
      <c r="E17" s="66"/>
      <c r="F17" s="18"/>
      <c r="N17" s="80"/>
      <c r="O17" s="80"/>
      <c r="P17" s="80"/>
      <c r="V17" s="80"/>
      <c r="W17" s="80"/>
    </row>
    <row r="18" spans="3:23" ht="15" x14ac:dyDescent="0.25">
      <c r="C18" s="16" t="s">
        <v>137</v>
      </c>
      <c r="D18" s="28"/>
      <c r="E18" s="19"/>
      <c r="N18" s="80"/>
      <c r="O18" s="80"/>
      <c r="P18" s="80"/>
      <c r="V18" s="80"/>
      <c r="W18" s="80"/>
    </row>
    <row r="19" spans="3:23" x14ac:dyDescent="0.2">
      <c r="D19" s="28"/>
      <c r="E19" s="19"/>
      <c r="N19" s="80"/>
      <c r="O19" s="80"/>
      <c r="P19" s="80"/>
      <c r="V19" s="80"/>
      <c r="W19" s="80"/>
    </row>
    <row r="20" spans="3:23" x14ac:dyDescent="0.2">
      <c r="C20" s="2" t="s">
        <v>152</v>
      </c>
      <c r="D20" s="2" t="s">
        <v>72</v>
      </c>
      <c r="E20" s="84">
        <v>35.4</v>
      </c>
      <c r="F20" s="19" t="s">
        <v>69</v>
      </c>
      <c r="N20" s="80"/>
      <c r="O20" s="80"/>
      <c r="P20" s="80"/>
      <c r="V20" s="80"/>
      <c r="W20" s="80"/>
    </row>
    <row r="21" spans="3:23" x14ac:dyDescent="0.2">
      <c r="D21" s="85" t="s">
        <v>73</v>
      </c>
      <c r="E21" s="86">
        <v>4.2</v>
      </c>
      <c r="F21" s="3" t="s">
        <v>69</v>
      </c>
      <c r="N21" s="80"/>
      <c r="O21" s="80"/>
      <c r="P21" s="80"/>
      <c r="V21" s="80"/>
      <c r="W21" s="80"/>
    </row>
    <row r="22" spans="3:23" x14ac:dyDescent="0.2">
      <c r="D22" s="85" t="s">
        <v>77</v>
      </c>
      <c r="E22" s="3">
        <f>E20*E21</f>
        <v>148.68</v>
      </c>
      <c r="F22" s="3" t="s">
        <v>78</v>
      </c>
      <c r="N22" s="80"/>
      <c r="O22" s="80"/>
      <c r="P22" s="80"/>
      <c r="V22" s="80"/>
      <c r="W22" s="80"/>
    </row>
    <row r="23" spans="3:23" ht="15" x14ac:dyDescent="0.25">
      <c r="C23" s="16"/>
      <c r="D23" s="28" t="s">
        <v>74</v>
      </c>
      <c r="E23" s="3">
        <v>0.6</v>
      </c>
      <c r="F23" s="3" t="s">
        <v>69</v>
      </c>
      <c r="N23" s="80"/>
      <c r="O23" s="80"/>
      <c r="P23" s="80"/>
      <c r="V23" s="80"/>
      <c r="W23" s="80"/>
    </row>
    <row r="24" spans="3:23" ht="15" x14ac:dyDescent="0.25">
      <c r="C24" s="16"/>
      <c r="D24" s="28" t="s">
        <v>75</v>
      </c>
      <c r="E24" s="87">
        <v>0.97</v>
      </c>
      <c r="N24" s="80"/>
      <c r="O24" s="80"/>
      <c r="P24" s="80"/>
      <c r="V24" s="80"/>
      <c r="W24" s="80"/>
    </row>
    <row r="25" spans="3:23" ht="15" x14ac:dyDescent="0.25">
      <c r="C25" s="16"/>
      <c r="D25" s="28"/>
      <c r="E25" s="87"/>
      <c r="N25" s="80"/>
      <c r="O25" s="80"/>
      <c r="P25" s="80"/>
      <c r="V25" s="80"/>
      <c r="W25" s="80"/>
    </row>
    <row r="26" spans="3:23" ht="15" x14ac:dyDescent="0.25">
      <c r="C26" s="16"/>
      <c r="D26" s="28" t="s">
        <v>76</v>
      </c>
      <c r="E26" s="88">
        <f>E22*E23*E24</f>
        <v>86.531759999999991</v>
      </c>
      <c r="F26" s="88" t="s">
        <v>20</v>
      </c>
      <c r="G26" s="18" t="str">
        <f>IF(E26&gt;=G44,"Ok, supérieur au volume restant visé","Pb, inférieur au volume restant visé")</f>
        <v>Ok, supérieur au volume restant visé</v>
      </c>
      <c r="N26" s="80"/>
      <c r="O26" s="80"/>
      <c r="P26" s="80"/>
      <c r="V26" s="80"/>
      <c r="W26" s="80"/>
    </row>
    <row r="27" spans="3:23" ht="15" x14ac:dyDescent="0.25">
      <c r="C27" s="35"/>
      <c r="F27" s="19"/>
      <c r="G27" s="3"/>
      <c r="H27" s="19"/>
      <c r="N27" s="81"/>
      <c r="O27" s="82"/>
      <c r="P27" s="82"/>
      <c r="V27" s="82"/>
      <c r="W27" s="83"/>
    </row>
    <row r="28" spans="3:23" ht="15" x14ac:dyDescent="0.25">
      <c r="C28" s="35" t="s">
        <v>130</v>
      </c>
      <c r="D28" s="38">
        <f>D16*2/10000</f>
        <v>1.0591999999999999</v>
      </c>
      <c r="E28" s="19" t="s">
        <v>22</v>
      </c>
      <c r="F28" s="19" t="s">
        <v>51</v>
      </c>
      <c r="G28" s="3">
        <f>D28*60</f>
        <v>63.551999999999992</v>
      </c>
      <c r="H28" s="19" t="s">
        <v>50</v>
      </c>
    </row>
    <row r="29" spans="3:23" x14ac:dyDescent="0.2">
      <c r="C29" s="37" t="s">
        <v>49</v>
      </c>
      <c r="D29" s="34">
        <v>2</v>
      </c>
      <c r="E29" s="19" t="s">
        <v>48</v>
      </c>
      <c r="F29" s="20" t="s">
        <v>47</v>
      </c>
      <c r="G29" s="3"/>
      <c r="H29" s="19"/>
    </row>
    <row r="30" spans="3:23" x14ac:dyDescent="0.2">
      <c r="C30" s="37"/>
      <c r="D30" s="34"/>
      <c r="E30" s="19"/>
      <c r="F30" s="20"/>
      <c r="G30" s="3"/>
      <c r="H30" s="19"/>
    </row>
    <row r="31" spans="3:23" ht="15" x14ac:dyDescent="0.25">
      <c r="C31" s="16"/>
      <c r="D31" s="28"/>
    </row>
    <row r="32" spans="3:23" ht="15" x14ac:dyDescent="0.25">
      <c r="C32" s="35" t="s">
        <v>131</v>
      </c>
      <c r="D32" s="36"/>
      <c r="E32" s="1"/>
      <c r="F32" s="1"/>
      <c r="G32" s="1"/>
    </row>
    <row r="33" spans="3:14" ht="8.1" customHeight="1" x14ac:dyDescent="0.2">
      <c r="C33" s="1"/>
      <c r="D33" s="1"/>
      <c r="E33" s="1"/>
      <c r="F33" s="1"/>
      <c r="G33" s="1"/>
    </row>
    <row r="34" spans="3:14" ht="15" x14ac:dyDescent="0.25">
      <c r="C34" s="112" t="s">
        <v>43</v>
      </c>
      <c r="D34" s="113"/>
      <c r="E34" s="113"/>
      <c r="F34" s="113"/>
      <c r="G34" s="114"/>
      <c r="H34" s="1" t="s">
        <v>128</v>
      </c>
    </row>
    <row r="35" spans="3:14" x14ac:dyDescent="0.2">
      <c r="C35" s="31" t="s">
        <v>46</v>
      </c>
      <c r="D35" s="30" t="s">
        <v>18</v>
      </c>
      <c r="E35" s="33">
        <v>60</v>
      </c>
      <c r="F35" s="33">
        <v>360</v>
      </c>
      <c r="G35" s="33"/>
    </row>
    <row r="36" spans="3:14" x14ac:dyDescent="0.2">
      <c r="C36" s="31" t="s">
        <v>45</v>
      </c>
      <c r="D36" s="30" t="s">
        <v>18</v>
      </c>
      <c r="E36" s="33">
        <v>360</v>
      </c>
      <c r="F36" s="33">
        <v>1440</v>
      </c>
      <c r="G36" s="33"/>
    </row>
    <row r="37" spans="3:14" x14ac:dyDescent="0.2">
      <c r="C37" s="31" t="s">
        <v>8</v>
      </c>
      <c r="D37" s="31"/>
      <c r="E37" s="32">
        <v>9.0333333333333332</v>
      </c>
      <c r="F37" s="32">
        <v>3.55</v>
      </c>
      <c r="G37" s="32"/>
      <c r="N37" s="1" t="e">
        <f>+#REF!+#REF!</f>
        <v>#REF!</v>
      </c>
    </row>
    <row r="38" spans="3:14" x14ac:dyDescent="0.2">
      <c r="C38" s="31" t="s">
        <v>7</v>
      </c>
      <c r="D38" s="31"/>
      <c r="E38" s="32">
        <v>0.72599999999999998</v>
      </c>
      <c r="F38" s="32">
        <v>0.56999999999999995</v>
      </c>
      <c r="G38" s="32"/>
    </row>
    <row r="39" spans="3:14" ht="8.1" customHeight="1" x14ac:dyDescent="0.2">
      <c r="C39" s="1"/>
      <c r="D39" s="1"/>
      <c r="E39" s="1"/>
      <c r="F39" s="1"/>
      <c r="G39" s="1"/>
    </row>
    <row r="40" spans="3:14" ht="15" x14ac:dyDescent="0.25">
      <c r="C40" s="115" t="s">
        <v>40</v>
      </c>
      <c r="D40" s="116"/>
      <c r="E40" s="116"/>
      <c r="F40" s="116"/>
      <c r="G40" s="117"/>
    </row>
    <row r="41" spans="3:14" x14ac:dyDescent="0.2">
      <c r="C41" s="31" t="s">
        <v>39</v>
      </c>
      <c r="D41" s="30" t="s">
        <v>18</v>
      </c>
      <c r="E41" s="29">
        <f>(Sa*E37*(1-E38)/$G$28)^(1/E38)</f>
        <v>436.74465609116692</v>
      </c>
      <c r="F41" s="29">
        <f>(Sa*F37*(1-F38)/$G$28)^(1/F38)</f>
        <v>987.56900488158249</v>
      </c>
      <c r="G41" s="29"/>
    </row>
    <row r="42" spans="3:14" x14ac:dyDescent="0.2">
      <c r="C42" s="31" t="s">
        <v>129</v>
      </c>
      <c r="D42" s="30" t="s">
        <v>20</v>
      </c>
      <c r="E42" s="29">
        <f>IF(AND(E41&lt;=E36,E41&gt;=E35),(Sa*E37*E41^(1-E38)-$G$28*E41)/1000,MAX((Sa*E37*E35^(1-E38)-$G$28*E35)/1000,(Sa*E37*E36^(1-E38)-$G$28*E36)/1000))</f>
        <v>73.196366089762236</v>
      </c>
      <c r="F42" s="29">
        <f>IF(AND(F41&lt;=F36,F41&gt;=F35),(Sa*F37*F41^(1-F38)-$G$28*F41)/1000,MAX((Sa*F37*F35^(1-F38)-$G$28*F35)/1000,(Sa*F37*F36^(1-F38)-$G$28*F36)/1000))</f>
        <v>83.196120179054802</v>
      </c>
      <c r="G42" s="29"/>
      <c r="I42" s="34"/>
    </row>
    <row r="43" spans="3:14" x14ac:dyDescent="0.2">
      <c r="C43" s="1"/>
      <c r="D43" s="1"/>
      <c r="E43" s="1"/>
      <c r="F43" s="1"/>
      <c r="G43" s="1"/>
      <c r="H43" s="61"/>
    </row>
    <row r="44" spans="3:14" ht="15" x14ac:dyDescent="0.25">
      <c r="C44" s="1" t="s">
        <v>70</v>
      </c>
      <c r="D44" s="24">
        <f>MAX(E42:I42)</f>
        <v>83.196120179054802</v>
      </c>
      <c r="E44" s="1" t="s">
        <v>20</v>
      </c>
      <c r="F44" s="1" t="s">
        <v>37</v>
      </c>
      <c r="G44" s="36">
        <f>CEILING(D44,5)</f>
        <v>85</v>
      </c>
      <c r="H44" s="36" t="s">
        <v>20</v>
      </c>
      <c r="K44" s="1" t="s">
        <v>36</v>
      </c>
      <c r="L44" s="27" t="s">
        <v>133</v>
      </c>
      <c r="M44" s="26">
        <f>C87</f>
        <v>75.380042429521751</v>
      </c>
      <c r="N44" s="25">
        <f>ABS(M44-D44)/D44</f>
        <v>9.3947623190976673E-2</v>
      </c>
    </row>
    <row r="45" spans="3:14" ht="15" x14ac:dyDescent="0.25">
      <c r="C45" s="1"/>
      <c r="D45" s="24"/>
      <c r="E45" s="1"/>
      <c r="F45" s="1"/>
      <c r="G45" s="1"/>
      <c r="H45" s="23"/>
      <c r="L45" s="50"/>
      <c r="M45" s="51"/>
      <c r="N45" s="25"/>
    </row>
    <row r="46" spans="3:14" ht="15" x14ac:dyDescent="0.25">
      <c r="C46" s="1" t="s">
        <v>62</v>
      </c>
      <c r="D46" s="24"/>
      <c r="E46" s="1"/>
      <c r="F46" s="62" t="s">
        <v>71</v>
      </c>
      <c r="G46" s="63">
        <f>G44*1000/D28/3600</f>
        <v>22.291456864719706</v>
      </c>
      <c r="H46" s="23" t="s">
        <v>63</v>
      </c>
      <c r="I46" s="56" t="str">
        <f>IF(G46&lt;=48,"OK, inf à 48h","Pb, sup à 48")</f>
        <v>OK, inf à 48h</v>
      </c>
      <c r="L46" s="50"/>
      <c r="M46" s="51"/>
      <c r="N46" s="25"/>
    </row>
    <row r="47" spans="3:14" ht="15" x14ac:dyDescent="0.25">
      <c r="C47" s="1"/>
      <c r="D47" s="24"/>
      <c r="E47" s="1"/>
      <c r="F47" s="1"/>
      <c r="G47" s="23"/>
      <c r="H47" s="23"/>
      <c r="I47" s="55"/>
      <c r="L47" s="50"/>
      <c r="M47" s="51"/>
      <c r="N47" s="25"/>
    </row>
    <row r="48" spans="3:14" ht="15" x14ac:dyDescent="0.25">
      <c r="C48" s="65" t="s">
        <v>64</v>
      </c>
      <c r="D48" s="64" t="s">
        <v>67</v>
      </c>
      <c r="E48" s="53" t="s">
        <v>68</v>
      </c>
      <c r="F48" s="53" t="s">
        <v>65</v>
      </c>
      <c r="G48" s="53" t="s">
        <v>66</v>
      </c>
      <c r="K48" s="50"/>
      <c r="L48" s="51"/>
      <c r="M48" s="25"/>
    </row>
    <row r="49" spans="3:14" x14ac:dyDescent="0.2">
      <c r="C49" s="54" t="str">
        <f>C20</f>
        <v>Bassin Caissons</v>
      </c>
      <c r="D49" s="59">
        <f>E22</f>
        <v>148.68</v>
      </c>
      <c r="E49" s="59">
        <f>E23</f>
        <v>0.6</v>
      </c>
      <c r="F49" s="58">
        <f>E24</f>
        <v>0.97</v>
      </c>
      <c r="G49" s="60">
        <f>D49*E49*F49</f>
        <v>86.531759999999991</v>
      </c>
      <c r="H49" s="2"/>
      <c r="L49" s="50"/>
      <c r="M49" s="51"/>
      <c r="N49" s="25"/>
    </row>
    <row r="50" spans="3:14" x14ac:dyDescent="0.2">
      <c r="E50" s="2"/>
      <c r="F50" s="2"/>
      <c r="G50" s="24"/>
      <c r="H50" s="2"/>
      <c r="L50" s="50"/>
      <c r="M50" s="51"/>
      <c r="N50" s="25"/>
    </row>
    <row r="51" spans="3:14" ht="15" x14ac:dyDescent="0.25">
      <c r="C51" s="52"/>
      <c r="D51" s="24"/>
      <c r="E51" s="1"/>
      <c r="F51" s="1"/>
      <c r="G51" s="57">
        <f>SUM(G49:G49)</f>
        <v>86.531759999999991</v>
      </c>
      <c r="H51" s="36" t="s">
        <v>20</v>
      </c>
      <c r="I51" s="23" t="str">
        <f>IF(G51&gt;=G44,"OK, sup à volume visé","Pb, inf à volume visé")</f>
        <v>OK, sup à volume visé</v>
      </c>
      <c r="L51" s="50"/>
      <c r="M51" s="51"/>
      <c r="N51" s="25"/>
    </row>
    <row r="52" spans="3:14" ht="15" x14ac:dyDescent="0.25">
      <c r="C52" s="16"/>
      <c r="D52" s="28"/>
      <c r="L52" s="22" t="s">
        <v>34</v>
      </c>
      <c r="M52" s="21">
        <f>C88</f>
        <v>365</v>
      </c>
    </row>
    <row r="53" spans="3:14" ht="15" x14ac:dyDescent="0.25">
      <c r="C53" s="16"/>
      <c r="D53" s="28"/>
      <c r="K53" s="1">
        <f>G51/G44</f>
        <v>1.0180207058823529</v>
      </c>
    </row>
    <row r="54" spans="3:14" ht="15" x14ac:dyDescent="0.25">
      <c r="C54" s="16" t="s">
        <v>44</v>
      </c>
      <c r="D54" s="28"/>
    </row>
    <row r="55" spans="3:14" ht="8.1" customHeight="1" x14ac:dyDescent="0.2"/>
    <row r="56" spans="3:14" ht="15" x14ac:dyDescent="0.25">
      <c r="C56" s="112" t="s">
        <v>43</v>
      </c>
      <c r="D56" s="113"/>
      <c r="E56" s="113"/>
      <c r="F56" s="113"/>
      <c r="G56" s="113"/>
      <c r="H56" s="113"/>
      <c r="I56" s="114"/>
    </row>
    <row r="57" spans="3:14" x14ac:dyDescent="0.2">
      <c r="C57" s="31" t="s">
        <v>42</v>
      </c>
      <c r="D57" s="30" t="s">
        <v>18</v>
      </c>
      <c r="E57" s="33">
        <v>6</v>
      </c>
      <c r="F57" s="33">
        <v>15</v>
      </c>
      <c r="G57" s="33">
        <v>30</v>
      </c>
      <c r="H57" s="33">
        <v>360</v>
      </c>
      <c r="I57" s="33">
        <v>360</v>
      </c>
    </row>
    <row r="58" spans="3:14" x14ac:dyDescent="0.2">
      <c r="C58" s="31" t="s">
        <v>41</v>
      </c>
      <c r="D58" s="30" t="s">
        <v>18</v>
      </c>
      <c r="E58" s="33">
        <v>30</v>
      </c>
      <c r="F58" s="33">
        <v>360</v>
      </c>
      <c r="G58" s="33">
        <v>360</v>
      </c>
      <c r="H58" s="33">
        <v>1440</v>
      </c>
      <c r="I58" s="33">
        <v>2880</v>
      </c>
    </row>
    <row r="59" spans="3:14" x14ac:dyDescent="0.2">
      <c r="C59" s="31" t="s">
        <v>8</v>
      </c>
      <c r="D59" s="31"/>
      <c r="E59" s="32">
        <v>6.7830000000000004</v>
      </c>
      <c r="F59" s="32">
        <v>3.706</v>
      </c>
      <c r="G59" s="32">
        <v>15.58</v>
      </c>
      <c r="H59" s="32">
        <v>40.084000000000003</v>
      </c>
      <c r="I59" s="32">
        <v>44.195</v>
      </c>
    </row>
    <row r="60" spans="3:14" x14ac:dyDescent="0.2">
      <c r="C60" s="31" t="s">
        <v>7</v>
      </c>
      <c r="D60" s="31"/>
      <c r="E60" s="32">
        <v>0.47199999999999998</v>
      </c>
      <c r="F60" s="32">
        <v>0.69199999999999995</v>
      </c>
      <c r="G60" s="32">
        <v>0.73099999999999998</v>
      </c>
      <c r="H60" s="32">
        <v>0.88900000000000001</v>
      </c>
      <c r="I60" s="32">
        <v>0.90400000000000003</v>
      </c>
    </row>
    <row r="61" spans="3:14" ht="8.1" customHeight="1" x14ac:dyDescent="0.2">
      <c r="C61" s="1"/>
      <c r="D61" s="1"/>
      <c r="E61" s="1"/>
      <c r="F61" s="1"/>
      <c r="G61" s="1"/>
    </row>
    <row r="62" spans="3:14" ht="15" x14ac:dyDescent="0.25">
      <c r="C62" s="115" t="s">
        <v>40</v>
      </c>
      <c r="D62" s="116"/>
      <c r="E62" s="116"/>
      <c r="F62" s="116"/>
      <c r="G62" s="116"/>
      <c r="H62" s="116"/>
      <c r="I62" s="117"/>
    </row>
    <row r="63" spans="3:14" x14ac:dyDescent="0.2">
      <c r="C63" s="31" t="s">
        <v>39</v>
      </c>
      <c r="D63" s="30" t="s">
        <v>18</v>
      </c>
      <c r="E63" s="29">
        <f>(Sa*E59*(1-E60)/$G$28)^(1/E60)</f>
        <v>25175.587524709426</v>
      </c>
      <c r="F63" s="29">
        <f>(Sa*F59*(1-F60)/$G$28)^(1/F60)</f>
        <v>192.39543101069694</v>
      </c>
      <c r="G63" s="29">
        <f>(Sa*G59*(1-G60)/$G$28)^(1/G60)</f>
        <v>861.10596201483008</v>
      </c>
      <c r="H63" s="29">
        <f>(Sa*H59*(1-H60)/$G$28)^(1/H60)</f>
        <v>277.09770280942456</v>
      </c>
      <c r="I63" s="29">
        <f>(Sa*I59*(1-I60)/$G$28)^(1/I60)</f>
        <v>239.47488121376054</v>
      </c>
    </row>
    <row r="64" spans="3:14" x14ac:dyDescent="0.2">
      <c r="C64" s="31" t="s">
        <v>21</v>
      </c>
      <c r="D64" s="30" t="s">
        <v>20</v>
      </c>
      <c r="E64" s="29">
        <f>IF(AND(E63&lt;=E58,E63&gt;=E57),(Sa*E59*E63^(1-E60)-$G$28*E63)/1000,MAX((Sa*E59*E57^(1-E60)-$G$28*E57)/1000,(Sa*E59*E58^(1-E60)-$G$28*E58)/1000))</f>
        <v>84.725312290613346</v>
      </c>
      <c r="F64" s="29">
        <f>IF(AND(F63&lt;=F58,F63&gt;=F57),(Sa*F59*F63^(1-F60)-$G$28*F63)/1000,MAX((Sa*F59*F57^(1-F60)-$G$28*F57)/1000,(Sa*F59*F58^(1-F60)-$G$28*F58)/1000))</f>
        <v>27.471309047602375</v>
      </c>
      <c r="G64" s="29">
        <f>IF(AND(G63&lt;=G58,G63&gt;=G57),(Sa*G59*G63^(1-G60)-$G$28*G63)/1000,MAX((Sa*G59*G57^(1-G60)-$G$28*G57)/1000,(Sa*G59*G58^(1-G60)-$G$28*G58)/1000))</f>
        <v>138.01855431084107</v>
      </c>
      <c r="H64" s="29">
        <f>IF(AND(H63&lt;=H58,H63&gt;=H57),(Sa*H59*H63^(1-H60)-$G$28*H63)/1000,MAX((Sa*H59*H57^(1-H60)-$G$28*H57)/1000,(Sa*H59*H58^(1-H60)-$G$28*H58)/1000))</f>
        <v>140.44771851481684</v>
      </c>
      <c r="I64" s="29">
        <f>IF(AND(I63&lt;=I58,I63&gt;=I57),(Sa*I59*I63^(1-I60)-$G$28*I63)/1000,MAX((Sa*I59*I57^(1-I60)-$G$28*I57)/1000,(Sa*I59*I58^(1-I60)-$G$28*I58)/1000))</f>
        <v>141.98080311527272</v>
      </c>
    </row>
    <row r="65" spans="3:14" x14ac:dyDescent="0.2">
      <c r="C65" s="28"/>
    </row>
    <row r="66" spans="3:14" ht="15" x14ac:dyDescent="0.25">
      <c r="C66" s="1" t="s">
        <v>38</v>
      </c>
      <c r="D66" s="24">
        <f>MAX(E64:I64)</f>
        <v>141.98080311527272</v>
      </c>
      <c r="E66" s="1" t="s">
        <v>20</v>
      </c>
      <c r="F66" s="1" t="s">
        <v>37</v>
      </c>
      <c r="G66" s="23">
        <f>CEILING(D66,5)</f>
        <v>145</v>
      </c>
      <c r="H66" s="23" t="s">
        <v>20</v>
      </c>
      <c r="K66" s="1" t="s">
        <v>36</v>
      </c>
      <c r="L66" s="27" t="s">
        <v>35</v>
      </c>
      <c r="M66" s="26">
        <f>C396</f>
        <v>121.31937718782319</v>
      </c>
      <c r="N66" s="25">
        <f>ABS(M66-D66)/D66</f>
        <v>0.14552267260155399</v>
      </c>
    </row>
    <row r="67" spans="3:14" ht="15" x14ac:dyDescent="0.25">
      <c r="C67" s="1"/>
      <c r="D67" s="24"/>
      <c r="E67" s="1"/>
      <c r="F67" s="1"/>
      <c r="G67" s="23"/>
      <c r="H67" s="23"/>
      <c r="L67" s="22" t="s">
        <v>34</v>
      </c>
      <c r="M67" s="21">
        <f>C397</f>
        <v>365</v>
      </c>
    </row>
    <row r="68" spans="3:14" x14ac:dyDescent="0.2">
      <c r="C68" s="2" t="s">
        <v>33</v>
      </c>
      <c r="D68" s="19">
        <f>G66/Sa*1000</f>
        <v>68.396226415094333</v>
      </c>
      <c r="E68" s="20" t="s">
        <v>32</v>
      </c>
    </row>
    <row r="69" spans="3:14" x14ac:dyDescent="0.2">
      <c r="D69" s="19"/>
      <c r="E69" s="19"/>
    </row>
    <row r="70" spans="3:14" ht="15" x14ac:dyDescent="0.25">
      <c r="C70" s="16" t="s">
        <v>31</v>
      </c>
    </row>
    <row r="71" spans="3:14" ht="8.1" customHeight="1" x14ac:dyDescent="0.2"/>
    <row r="72" spans="3:14" x14ac:dyDescent="0.2">
      <c r="C72" s="2" t="s">
        <v>28</v>
      </c>
      <c r="D72" s="2">
        <f>G44</f>
        <v>85</v>
      </c>
      <c r="E72" s="3" t="s">
        <v>20</v>
      </c>
    </row>
    <row r="73" spans="3:14" x14ac:dyDescent="0.2">
      <c r="C73" s="2" t="s">
        <v>21</v>
      </c>
      <c r="D73" s="2">
        <f>G66</f>
        <v>145</v>
      </c>
      <c r="E73" s="3" t="s">
        <v>20</v>
      </c>
    </row>
    <row r="74" spans="3:14" x14ac:dyDescent="0.2">
      <c r="C74" s="2" t="s">
        <v>58</v>
      </c>
      <c r="D74" s="2">
        <f>D73/D72</f>
        <v>1.7058823529411764</v>
      </c>
      <c r="E74" s="3" t="s">
        <v>20</v>
      </c>
    </row>
    <row r="75" spans="3:14" ht="15" x14ac:dyDescent="0.25">
      <c r="C75" s="2" t="s">
        <v>59</v>
      </c>
      <c r="D75" s="18">
        <f>D73-D72</f>
        <v>60</v>
      </c>
      <c r="E75" s="17" t="s">
        <v>20</v>
      </c>
    </row>
    <row r="77" spans="3:14" ht="15" x14ac:dyDescent="0.25">
      <c r="C77" s="16" t="s">
        <v>30</v>
      </c>
      <c r="D77" s="15">
        <f>ROUND((1000*G66)/D28/3600,1)</f>
        <v>38</v>
      </c>
      <c r="E77" s="1" t="s">
        <v>29</v>
      </c>
    </row>
    <row r="81" spans="1:14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5.75" x14ac:dyDescent="0.25">
      <c r="A85" s="4"/>
      <c r="B85" s="4" t="s">
        <v>25</v>
      </c>
      <c r="C85" s="14">
        <f>Sa</f>
        <v>2120</v>
      </c>
      <c r="D85" s="4" t="s">
        <v>24</v>
      </c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5.75" x14ac:dyDescent="0.25">
      <c r="A86" s="4"/>
      <c r="B86" s="4" t="s">
        <v>23</v>
      </c>
      <c r="C86" s="13">
        <f>'BV Bouclage Est'!D28</f>
        <v>1.0591999999999999</v>
      </c>
      <c r="D86" s="4" t="s">
        <v>22</v>
      </c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5.75" x14ac:dyDescent="0.25">
      <c r="A87" s="4"/>
      <c r="B87" s="4" t="s">
        <v>28</v>
      </c>
      <c r="C87" s="12">
        <f>MAX(M99:M386)</f>
        <v>75.380042429521751</v>
      </c>
      <c r="D87" s="4" t="s">
        <v>20</v>
      </c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5.75" x14ac:dyDescent="0.25">
      <c r="A88" s="4"/>
      <c r="B88" s="4" t="s">
        <v>27</v>
      </c>
      <c r="C88" s="4">
        <f>VLOOKUP("MAX",$A$99:$B$386,2,FALSE)</f>
        <v>365</v>
      </c>
      <c r="D88" s="4" t="s">
        <v>18</v>
      </c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5.75" x14ac:dyDescent="0.25">
      <c r="A91" s="4"/>
      <c r="B91" s="4" t="s">
        <v>26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5.75" x14ac:dyDescent="0.25">
      <c r="A92" s="4"/>
      <c r="B92" s="4" t="s">
        <v>16</v>
      </c>
      <c r="C92" s="4" t="s">
        <v>15</v>
      </c>
      <c r="D92" s="4" t="s">
        <v>14</v>
      </c>
      <c r="E92" s="4" t="s">
        <v>13</v>
      </c>
      <c r="F92" s="4" t="s">
        <v>12</v>
      </c>
      <c r="G92" s="4" t="s">
        <v>11</v>
      </c>
      <c r="H92" s="4"/>
      <c r="I92" s="4"/>
      <c r="J92" s="4"/>
      <c r="K92" s="4"/>
      <c r="L92" s="4"/>
      <c r="M92" s="4"/>
      <c r="N92" s="4"/>
    </row>
    <row r="93" spans="1:14" ht="15.75" x14ac:dyDescent="0.25">
      <c r="A93" s="4"/>
      <c r="B93" s="4" t="s">
        <v>10</v>
      </c>
      <c r="C93" s="11">
        <v>0</v>
      </c>
      <c r="D93" s="4">
        <v>15</v>
      </c>
      <c r="E93" s="4">
        <v>60</v>
      </c>
      <c r="F93" s="4">
        <v>120</v>
      </c>
      <c r="G93" s="4">
        <v>360</v>
      </c>
      <c r="H93" s="4"/>
      <c r="I93" s="4"/>
      <c r="J93" s="4"/>
      <c r="K93" s="4"/>
      <c r="L93" s="4"/>
      <c r="M93" s="4"/>
      <c r="N93" s="4"/>
    </row>
    <row r="94" spans="1:14" ht="15.75" x14ac:dyDescent="0.25">
      <c r="A94" s="4"/>
      <c r="B94" s="4" t="s">
        <v>9</v>
      </c>
      <c r="C94" s="4">
        <v>30</v>
      </c>
      <c r="D94" s="4">
        <v>60</v>
      </c>
      <c r="E94" s="4">
        <v>180</v>
      </c>
      <c r="F94" s="4">
        <v>360</v>
      </c>
      <c r="G94" s="4">
        <v>1440</v>
      </c>
      <c r="H94" s="4"/>
      <c r="I94" s="4"/>
      <c r="J94" s="4"/>
      <c r="K94" s="4"/>
      <c r="L94" s="4"/>
      <c r="M94" s="4"/>
      <c r="N94" s="4"/>
    </row>
    <row r="95" spans="1:14" ht="15.75" x14ac:dyDescent="0.25">
      <c r="A95" s="4"/>
      <c r="B95" s="4" t="s">
        <v>8</v>
      </c>
      <c r="C95" s="4">
        <v>383</v>
      </c>
      <c r="D95" s="4">
        <v>833</v>
      </c>
      <c r="E95" s="4">
        <v>915</v>
      </c>
      <c r="F95" s="4">
        <v>600</v>
      </c>
      <c r="G95" s="4">
        <v>794</v>
      </c>
      <c r="H95" s="4"/>
      <c r="I95" s="4"/>
      <c r="J95" s="4"/>
      <c r="K95" s="4"/>
      <c r="L95" s="4"/>
      <c r="M95" s="4"/>
      <c r="N95" s="4"/>
    </row>
    <row r="96" spans="1:14" ht="15.75" x14ac:dyDescent="0.25">
      <c r="A96" s="4"/>
      <c r="B96" s="4" t="s">
        <v>7</v>
      </c>
      <c r="C96" s="4">
        <v>0.56299999999999994</v>
      </c>
      <c r="D96" s="4">
        <v>0.81200000000000006</v>
      </c>
      <c r="E96" s="4">
        <v>0.83499999999999996</v>
      </c>
      <c r="F96" s="4">
        <v>0.748</v>
      </c>
      <c r="G96" s="4">
        <v>0.78700000000000003</v>
      </c>
      <c r="H96" s="4"/>
      <c r="I96" s="4"/>
      <c r="J96" s="4"/>
      <c r="K96" s="4"/>
      <c r="L96" s="4"/>
      <c r="M96" s="4"/>
      <c r="N96" s="4"/>
    </row>
    <row r="97" spans="1:14" ht="15.75" x14ac:dyDescent="0.25">
      <c r="A97" s="9" t="s">
        <v>6</v>
      </c>
      <c r="B97" s="10" t="s">
        <v>5</v>
      </c>
      <c r="C97" s="10" t="str">
        <f>C92</f>
        <v>6'-30'</v>
      </c>
      <c r="D97" s="10" t="str">
        <f>D92</f>
        <v>15'-60'</v>
      </c>
      <c r="E97" s="10" t="str">
        <f>E92</f>
        <v>60'-180'</v>
      </c>
      <c r="F97" s="10" t="str">
        <f>F92</f>
        <v>120'-360'</v>
      </c>
      <c r="G97" s="10" t="str">
        <f>G92</f>
        <v>360'-1440'</v>
      </c>
      <c r="H97" s="10" t="s">
        <v>4</v>
      </c>
      <c r="I97" s="10" t="s">
        <v>3</v>
      </c>
      <c r="J97" s="4"/>
      <c r="K97" s="10" t="s">
        <v>2</v>
      </c>
      <c r="L97" s="10" t="s">
        <v>1</v>
      </c>
      <c r="M97" s="10" t="s">
        <v>0</v>
      </c>
      <c r="N97" s="4"/>
    </row>
    <row r="98" spans="1:14" ht="15.75" x14ac:dyDescent="0.25">
      <c r="A98" s="9"/>
      <c r="B98" s="10">
        <v>1.0000000000000001E-9</v>
      </c>
      <c r="C98" s="5">
        <f t="shared" ref="C98:G107" si="1">IF(AND($B98&gt;=C$93,$B98&lt;=C$94),(C$95/60)*$B98^(-C$96),"")</f>
        <v>744813.47222391376</v>
      </c>
      <c r="D98" s="5" t="str">
        <f t="shared" si="1"/>
        <v/>
      </c>
      <c r="E98" s="5" t="str">
        <f t="shared" si="1"/>
        <v/>
      </c>
      <c r="F98" s="5" t="str">
        <f t="shared" si="1"/>
        <v/>
      </c>
      <c r="G98" s="5" t="str">
        <f t="shared" si="1"/>
        <v/>
      </c>
      <c r="H98" s="7">
        <f t="shared" ref="H98:H161" si="2">AVERAGE(C98:G98)</f>
        <v>744813.47222391376</v>
      </c>
      <c r="I98" s="6">
        <f t="shared" ref="I98:I161" si="3">H98*B98</f>
        <v>7.4481347222391382E-4</v>
      </c>
      <c r="J98" s="4"/>
      <c r="K98" s="5">
        <f t="shared" ref="K98:K161" si="4">$C$85*I98/1000</f>
        <v>1.5790045611146972E-3</v>
      </c>
      <c r="L98" s="5">
        <f t="shared" ref="L98:L161" si="5">B98*60*$C$86/1000</f>
        <v>6.3551999999999994E-11</v>
      </c>
      <c r="M98" s="5">
        <f t="shared" ref="M98:M161" si="6">MAX(0,K98-L98)</f>
        <v>1.5790044975626972E-3</v>
      </c>
      <c r="N98" s="4"/>
    </row>
    <row r="99" spans="1:14" ht="15.75" x14ac:dyDescent="0.25">
      <c r="A99" s="9" t="str">
        <f t="shared" ref="A99:A162" si="7">IF(M99=$C$87,"MAX","-")</f>
        <v>-</v>
      </c>
      <c r="B99" s="8">
        <v>6</v>
      </c>
      <c r="C99" s="5">
        <f t="shared" si="1"/>
        <v>2.3278145028383812</v>
      </c>
      <c r="D99" s="5" t="str">
        <f t="shared" si="1"/>
        <v/>
      </c>
      <c r="E99" s="5" t="str">
        <f t="shared" si="1"/>
        <v/>
      </c>
      <c r="F99" s="5" t="str">
        <f t="shared" si="1"/>
        <v/>
      </c>
      <c r="G99" s="5" t="str">
        <f t="shared" si="1"/>
        <v/>
      </c>
      <c r="H99" s="7">
        <f t="shared" si="2"/>
        <v>2.3278145028383812</v>
      </c>
      <c r="I99" s="6">
        <f t="shared" si="3"/>
        <v>13.966887017030288</v>
      </c>
      <c r="J99" s="4"/>
      <c r="K99" s="5">
        <f t="shared" si="4"/>
        <v>29.609800476104212</v>
      </c>
      <c r="L99" s="5">
        <f t="shared" si="5"/>
        <v>0.38131199999999993</v>
      </c>
      <c r="M99" s="5">
        <f t="shared" si="6"/>
        <v>29.228488476104211</v>
      </c>
      <c r="N99" s="4"/>
    </row>
    <row r="100" spans="1:14" ht="15.75" x14ac:dyDescent="0.25">
      <c r="A100" s="9" t="str">
        <f t="shared" si="7"/>
        <v>-</v>
      </c>
      <c r="B100" s="8">
        <v>10</v>
      </c>
      <c r="C100" s="5">
        <f t="shared" si="1"/>
        <v>1.7460132036257847</v>
      </c>
      <c r="D100" s="5" t="str">
        <f t="shared" si="1"/>
        <v/>
      </c>
      <c r="E100" s="5" t="str">
        <f t="shared" si="1"/>
        <v/>
      </c>
      <c r="F100" s="5" t="str">
        <f t="shared" si="1"/>
        <v/>
      </c>
      <c r="G100" s="5" t="str">
        <f t="shared" si="1"/>
        <v/>
      </c>
      <c r="H100" s="7">
        <f t="shared" si="2"/>
        <v>1.7460132036257847</v>
      </c>
      <c r="I100" s="6">
        <f t="shared" si="3"/>
        <v>17.460132036257846</v>
      </c>
      <c r="J100" s="4"/>
      <c r="K100" s="5">
        <f t="shared" si="4"/>
        <v>37.015479916866639</v>
      </c>
      <c r="L100" s="5">
        <f t="shared" si="5"/>
        <v>0.63551999999999997</v>
      </c>
      <c r="M100" s="5">
        <f t="shared" si="6"/>
        <v>36.379959916866639</v>
      </c>
      <c r="N100" s="4"/>
    </row>
    <row r="101" spans="1:14" ht="15.75" x14ac:dyDescent="0.25">
      <c r="A101" s="9" t="str">
        <f t="shared" si="7"/>
        <v>-</v>
      </c>
      <c r="B101" s="8">
        <v>15</v>
      </c>
      <c r="C101" s="5">
        <f t="shared" si="1"/>
        <v>1.3896586809804661</v>
      </c>
      <c r="D101" s="5">
        <f t="shared" si="1"/>
        <v>1.5399536470428929</v>
      </c>
      <c r="E101" s="5" t="str">
        <f t="shared" si="1"/>
        <v/>
      </c>
      <c r="F101" s="5" t="str">
        <f t="shared" si="1"/>
        <v/>
      </c>
      <c r="G101" s="5" t="str">
        <f t="shared" si="1"/>
        <v/>
      </c>
      <c r="H101" s="7">
        <f t="shared" si="2"/>
        <v>1.4648061640116796</v>
      </c>
      <c r="I101" s="6">
        <f t="shared" si="3"/>
        <v>21.972092460175194</v>
      </c>
      <c r="J101" s="4"/>
      <c r="K101" s="5">
        <f t="shared" si="4"/>
        <v>46.580836015571414</v>
      </c>
      <c r="L101" s="5">
        <f t="shared" si="5"/>
        <v>0.95328000000000002</v>
      </c>
      <c r="M101" s="5">
        <f t="shared" si="6"/>
        <v>45.627556015571415</v>
      </c>
      <c r="N101" s="4"/>
    </row>
    <row r="102" spans="1:14" ht="15.75" x14ac:dyDescent="0.25">
      <c r="A102" s="9" t="str">
        <f t="shared" si="7"/>
        <v>-</v>
      </c>
      <c r="B102" s="8">
        <v>20</v>
      </c>
      <c r="C102" s="5">
        <f t="shared" si="1"/>
        <v>1.1818643590565077</v>
      </c>
      <c r="D102" s="5">
        <f t="shared" si="1"/>
        <v>1.2191507061420008</v>
      </c>
      <c r="E102" s="5" t="str">
        <f t="shared" si="1"/>
        <v/>
      </c>
      <c r="F102" s="5" t="str">
        <f t="shared" si="1"/>
        <v/>
      </c>
      <c r="G102" s="5" t="str">
        <f t="shared" si="1"/>
        <v/>
      </c>
      <c r="H102" s="7">
        <f t="shared" si="2"/>
        <v>1.2005075325992542</v>
      </c>
      <c r="I102" s="6">
        <f t="shared" si="3"/>
        <v>24.010150651985086</v>
      </c>
      <c r="J102" s="4"/>
      <c r="K102" s="5">
        <f t="shared" si="4"/>
        <v>50.901519382208384</v>
      </c>
      <c r="L102" s="5">
        <f t="shared" si="5"/>
        <v>1.2710399999999999</v>
      </c>
      <c r="M102" s="5">
        <f t="shared" si="6"/>
        <v>49.630479382208385</v>
      </c>
      <c r="N102" s="4"/>
    </row>
    <row r="103" spans="1:14" ht="15.75" x14ac:dyDescent="0.25">
      <c r="A103" s="9" t="str">
        <f t="shared" si="7"/>
        <v>-</v>
      </c>
      <c r="B103" s="8">
        <v>25</v>
      </c>
      <c r="C103" s="5">
        <f t="shared" si="1"/>
        <v>1.0423349466061591</v>
      </c>
      <c r="D103" s="5">
        <f t="shared" si="1"/>
        <v>1.0171065801521246</v>
      </c>
      <c r="E103" s="5" t="str">
        <f t="shared" si="1"/>
        <v/>
      </c>
      <c r="F103" s="5" t="str">
        <f t="shared" si="1"/>
        <v/>
      </c>
      <c r="G103" s="5" t="str">
        <f t="shared" si="1"/>
        <v/>
      </c>
      <c r="H103" s="7">
        <f t="shared" si="2"/>
        <v>1.0297207633791419</v>
      </c>
      <c r="I103" s="6">
        <f t="shared" si="3"/>
        <v>25.743019084478547</v>
      </c>
      <c r="J103" s="4"/>
      <c r="K103" s="5">
        <f t="shared" si="4"/>
        <v>54.575200459094525</v>
      </c>
      <c r="L103" s="5">
        <f t="shared" si="5"/>
        <v>1.5888</v>
      </c>
      <c r="M103" s="5">
        <f t="shared" si="6"/>
        <v>52.986400459094526</v>
      </c>
      <c r="N103" s="4"/>
    </row>
    <row r="104" spans="1:14" ht="15.75" x14ac:dyDescent="0.25">
      <c r="A104" s="9" t="str">
        <f t="shared" si="7"/>
        <v>-</v>
      </c>
      <c r="B104" s="8">
        <v>30</v>
      </c>
      <c r="C104" s="5">
        <f t="shared" si="1"/>
        <v>0.94065042743874672</v>
      </c>
      <c r="D104" s="5">
        <f t="shared" si="1"/>
        <v>0.87714479820191738</v>
      </c>
      <c r="E104" s="5" t="str">
        <f t="shared" si="1"/>
        <v/>
      </c>
      <c r="F104" s="5" t="str">
        <f t="shared" si="1"/>
        <v/>
      </c>
      <c r="G104" s="5" t="str">
        <f t="shared" si="1"/>
        <v/>
      </c>
      <c r="H104" s="7">
        <f t="shared" si="2"/>
        <v>0.9088976128203321</v>
      </c>
      <c r="I104" s="6">
        <f t="shared" si="3"/>
        <v>27.266928384609962</v>
      </c>
      <c r="J104" s="4"/>
      <c r="K104" s="5">
        <f t="shared" si="4"/>
        <v>57.80588817537312</v>
      </c>
      <c r="L104" s="5">
        <f t="shared" si="5"/>
        <v>1.90656</v>
      </c>
      <c r="M104" s="5">
        <f t="shared" si="6"/>
        <v>55.899328175373121</v>
      </c>
      <c r="N104" s="4"/>
    </row>
    <row r="105" spans="1:14" ht="15.75" x14ac:dyDescent="0.25">
      <c r="A105" s="9" t="str">
        <f t="shared" si="7"/>
        <v>-</v>
      </c>
      <c r="B105" s="8">
        <v>35</v>
      </c>
      <c r="C105" s="5" t="str">
        <f t="shared" si="1"/>
        <v/>
      </c>
      <c r="D105" s="5">
        <f t="shared" si="1"/>
        <v>0.77394571308547744</v>
      </c>
      <c r="E105" s="5" t="str">
        <f t="shared" si="1"/>
        <v/>
      </c>
      <c r="F105" s="5" t="str">
        <f t="shared" si="1"/>
        <v/>
      </c>
      <c r="G105" s="5" t="str">
        <f t="shared" si="1"/>
        <v/>
      </c>
      <c r="H105" s="7">
        <f t="shared" si="2"/>
        <v>0.77394571308547744</v>
      </c>
      <c r="I105" s="6">
        <f t="shared" si="3"/>
        <v>27.088099957991709</v>
      </c>
      <c r="J105" s="4"/>
      <c r="K105" s="5">
        <f t="shared" si="4"/>
        <v>57.426771910942421</v>
      </c>
      <c r="L105" s="5">
        <f t="shared" si="5"/>
        <v>2.2243199999999996</v>
      </c>
      <c r="M105" s="5">
        <f t="shared" si="6"/>
        <v>55.202451910942422</v>
      </c>
      <c r="N105" s="4"/>
    </row>
    <row r="106" spans="1:14" ht="15.75" x14ac:dyDescent="0.25">
      <c r="A106" s="9" t="str">
        <f t="shared" si="7"/>
        <v>-</v>
      </c>
      <c r="B106" s="8">
        <v>40</v>
      </c>
      <c r="C106" s="5" t="str">
        <f t="shared" si="1"/>
        <v/>
      </c>
      <c r="D106" s="5">
        <f t="shared" si="1"/>
        <v>0.69441810938278525</v>
      </c>
      <c r="E106" s="5" t="str">
        <f t="shared" si="1"/>
        <v/>
      </c>
      <c r="F106" s="5" t="str">
        <f t="shared" si="1"/>
        <v/>
      </c>
      <c r="G106" s="5" t="str">
        <f t="shared" si="1"/>
        <v/>
      </c>
      <c r="H106" s="7">
        <f t="shared" si="2"/>
        <v>0.69441810938278525</v>
      </c>
      <c r="I106" s="6">
        <f t="shared" si="3"/>
        <v>27.77672437531141</v>
      </c>
      <c r="J106" s="4"/>
      <c r="K106" s="5">
        <f t="shared" si="4"/>
        <v>58.886655675660194</v>
      </c>
      <c r="L106" s="5">
        <f t="shared" si="5"/>
        <v>2.5420799999999999</v>
      </c>
      <c r="M106" s="5">
        <f t="shared" si="6"/>
        <v>56.344575675660195</v>
      </c>
      <c r="N106" s="4"/>
    </row>
    <row r="107" spans="1:14" ht="15.75" x14ac:dyDescent="0.25">
      <c r="A107" s="9" t="str">
        <f t="shared" si="7"/>
        <v>-</v>
      </c>
      <c r="B107" s="8">
        <v>45</v>
      </c>
      <c r="C107" s="5" t="str">
        <f t="shared" si="1"/>
        <v/>
      </c>
      <c r="D107" s="5">
        <f t="shared" si="1"/>
        <v>0.63108112322503074</v>
      </c>
      <c r="E107" s="5" t="str">
        <f t="shared" si="1"/>
        <v/>
      </c>
      <c r="F107" s="5" t="str">
        <f t="shared" si="1"/>
        <v/>
      </c>
      <c r="G107" s="5" t="str">
        <f t="shared" si="1"/>
        <v/>
      </c>
      <c r="H107" s="7">
        <f t="shared" si="2"/>
        <v>0.63108112322503074</v>
      </c>
      <c r="I107" s="6">
        <f t="shared" si="3"/>
        <v>28.398650545126383</v>
      </c>
      <c r="J107" s="4"/>
      <c r="K107" s="5">
        <f t="shared" si="4"/>
        <v>60.205139155667929</v>
      </c>
      <c r="L107" s="5">
        <f t="shared" si="5"/>
        <v>2.8598399999999997</v>
      </c>
      <c r="M107" s="5">
        <f t="shared" si="6"/>
        <v>57.345299155667931</v>
      </c>
      <c r="N107" s="4"/>
    </row>
    <row r="108" spans="1:14" ht="15.75" x14ac:dyDescent="0.25">
      <c r="A108" s="9" t="str">
        <f t="shared" si="7"/>
        <v>-</v>
      </c>
      <c r="B108" s="8">
        <v>50</v>
      </c>
      <c r="C108" s="5" t="str">
        <f t="shared" ref="C108:G117" si="8">IF(AND($B108&gt;=C$93,$B108&lt;=C$94),(C$95/60)*$B108^(-C$96),"")</f>
        <v/>
      </c>
      <c r="D108" s="5">
        <f t="shared" si="8"/>
        <v>0.57933545448626655</v>
      </c>
      <c r="E108" s="5" t="str">
        <f t="shared" si="8"/>
        <v/>
      </c>
      <c r="F108" s="5" t="str">
        <f t="shared" si="8"/>
        <v/>
      </c>
      <c r="G108" s="5" t="str">
        <f t="shared" si="8"/>
        <v/>
      </c>
      <c r="H108" s="7">
        <f t="shared" si="2"/>
        <v>0.57933545448626655</v>
      </c>
      <c r="I108" s="6">
        <f t="shared" si="3"/>
        <v>28.966772724313326</v>
      </c>
      <c r="J108" s="4"/>
      <c r="K108" s="5">
        <f t="shared" si="4"/>
        <v>61.409558175544255</v>
      </c>
      <c r="L108" s="5">
        <f t="shared" si="5"/>
        <v>3.1776</v>
      </c>
      <c r="M108" s="5">
        <f t="shared" si="6"/>
        <v>58.231958175544257</v>
      </c>
      <c r="N108" s="4"/>
    </row>
    <row r="109" spans="1:14" ht="15.75" x14ac:dyDescent="0.25">
      <c r="A109" s="9" t="str">
        <f t="shared" si="7"/>
        <v>-</v>
      </c>
      <c r="B109" s="8">
        <v>55</v>
      </c>
      <c r="C109" s="5" t="str">
        <f t="shared" si="8"/>
        <v/>
      </c>
      <c r="D109" s="5">
        <f t="shared" si="8"/>
        <v>0.53619066307854846</v>
      </c>
      <c r="E109" s="5" t="str">
        <f t="shared" si="8"/>
        <v/>
      </c>
      <c r="F109" s="5" t="str">
        <f t="shared" si="8"/>
        <v/>
      </c>
      <c r="G109" s="5" t="str">
        <f t="shared" si="8"/>
        <v/>
      </c>
      <c r="H109" s="7">
        <f t="shared" si="2"/>
        <v>0.53619066307854846</v>
      </c>
      <c r="I109" s="6">
        <f t="shared" si="3"/>
        <v>29.490486469320164</v>
      </c>
      <c r="J109" s="4"/>
      <c r="K109" s="5">
        <f t="shared" si="4"/>
        <v>62.519831314958751</v>
      </c>
      <c r="L109" s="5">
        <f t="shared" si="5"/>
        <v>3.4953599999999998</v>
      </c>
      <c r="M109" s="5">
        <f t="shared" si="6"/>
        <v>59.024471314958753</v>
      </c>
      <c r="N109" s="4"/>
    </row>
    <row r="110" spans="1:14" ht="15.75" x14ac:dyDescent="0.25">
      <c r="A110" s="9" t="str">
        <f t="shared" si="7"/>
        <v>-</v>
      </c>
      <c r="B110" s="8">
        <v>60</v>
      </c>
      <c r="C110" s="5" t="str">
        <f t="shared" si="8"/>
        <v/>
      </c>
      <c r="D110" s="5">
        <f t="shared" si="8"/>
        <v>0.49961438676423559</v>
      </c>
      <c r="E110" s="5">
        <f t="shared" si="8"/>
        <v>0.49947476314605982</v>
      </c>
      <c r="F110" s="5" t="str">
        <f t="shared" si="8"/>
        <v/>
      </c>
      <c r="G110" s="5" t="str">
        <f t="shared" si="8"/>
        <v/>
      </c>
      <c r="H110" s="7">
        <f t="shared" si="2"/>
        <v>0.4995445749551477</v>
      </c>
      <c r="I110" s="6">
        <f t="shared" si="3"/>
        <v>29.972674497308862</v>
      </c>
      <c r="J110" s="4"/>
      <c r="K110" s="5">
        <f t="shared" si="4"/>
        <v>63.542069934294787</v>
      </c>
      <c r="L110" s="5">
        <f t="shared" si="5"/>
        <v>3.8131200000000001</v>
      </c>
      <c r="M110" s="5">
        <f t="shared" si="6"/>
        <v>59.728949934294789</v>
      </c>
      <c r="N110" s="4"/>
    </row>
    <row r="111" spans="1:14" ht="15.75" x14ac:dyDescent="0.25">
      <c r="A111" s="9" t="str">
        <f t="shared" si="7"/>
        <v>-</v>
      </c>
      <c r="B111" s="8">
        <v>65</v>
      </c>
      <c r="C111" s="5" t="str">
        <f t="shared" si="8"/>
        <v/>
      </c>
      <c r="D111" s="5" t="str">
        <f t="shared" si="8"/>
        <v/>
      </c>
      <c r="E111" s="5">
        <f t="shared" si="8"/>
        <v>0.46718317183321278</v>
      </c>
      <c r="F111" s="5" t="str">
        <f t="shared" si="8"/>
        <v/>
      </c>
      <c r="G111" s="5" t="str">
        <f t="shared" si="8"/>
        <v/>
      </c>
      <c r="H111" s="7">
        <f t="shared" si="2"/>
        <v>0.46718317183321278</v>
      </c>
      <c r="I111" s="6">
        <f t="shared" si="3"/>
        <v>30.366906169158831</v>
      </c>
      <c r="J111" s="4"/>
      <c r="K111" s="5">
        <f t="shared" si="4"/>
        <v>64.377841078616726</v>
      </c>
      <c r="L111" s="5">
        <f t="shared" si="5"/>
        <v>4.1308800000000003</v>
      </c>
      <c r="M111" s="5">
        <f t="shared" si="6"/>
        <v>60.246961078616728</v>
      </c>
      <c r="N111" s="4"/>
    </row>
    <row r="112" spans="1:14" ht="15.75" x14ac:dyDescent="0.25">
      <c r="A112" s="9" t="str">
        <f t="shared" si="7"/>
        <v>-</v>
      </c>
      <c r="B112" s="8">
        <v>70</v>
      </c>
      <c r="C112" s="5" t="str">
        <f t="shared" si="8"/>
        <v/>
      </c>
      <c r="D112" s="5" t="str">
        <f t="shared" si="8"/>
        <v/>
      </c>
      <c r="E112" s="5">
        <f t="shared" si="8"/>
        <v>0.43915009422456824</v>
      </c>
      <c r="F112" s="5" t="str">
        <f t="shared" si="8"/>
        <v/>
      </c>
      <c r="G112" s="5" t="str">
        <f t="shared" si="8"/>
        <v/>
      </c>
      <c r="H112" s="7">
        <f t="shared" si="2"/>
        <v>0.43915009422456824</v>
      </c>
      <c r="I112" s="6">
        <f t="shared" si="3"/>
        <v>30.740506595719776</v>
      </c>
      <c r="J112" s="4"/>
      <c r="K112" s="5">
        <f t="shared" si="4"/>
        <v>65.169873982925921</v>
      </c>
      <c r="L112" s="5">
        <f t="shared" si="5"/>
        <v>4.4486399999999993</v>
      </c>
      <c r="M112" s="5">
        <f t="shared" si="6"/>
        <v>60.721233982925924</v>
      </c>
      <c r="N112" s="4"/>
    </row>
    <row r="113" spans="1:14" ht="15.75" x14ac:dyDescent="0.25">
      <c r="A113" s="9" t="str">
        <f t="shared" si="7"/>
        <v>-</v>
      </c>
      <c r="B113" s="8">
        <v>75</v>
      </c>
      <c r="C113" s="5" t="str">
        <f t="shared" si="8"/>
        <v/>
      </c>
      <c r="D113" s="5" t="str">
        <f t="shared" si="8"/>
        <v/>
      </c>
      <c r="E113" s="5">
        <f t="shared" si="8"/>
        <v>0.41456600719159864</v>
      </c>
      <c r="F113" s="5" t="str">
        <f t="shared" si="8"/>
        <v/>
      </c>
      <c r="G113" s="5" t="str">
        <f t="shared" si="8"/>
        <v/>
      </c>
      <c r="H113" s="7">
        <f t="shared" si="2"/>
        <v>0.41456600719159864</v>
      </c>
      <c r="I113" s="6">
        <f t="shared" si="3"/>
        <v>31.092450539369899</v>
      </c>
      <c r="J113" s="4"/>
      <c r="K113" s="5">
        <f t="shared" si="4"/>
        <v>65.915995143464187</v>
      </c>
      <c r="L113" s="5">
        <f t="shared" si="5"/>
        <v>4.7664</v>
      </c>
      <c r="M113" s="5">
        <f t="shared" si="6"/>
        <v>61.14959514346419</v>
      </c>
      <c r="N113" s="4"/>
    </row>
    <row r="114" spans="1:14" ht="15.75" x14ac:dyDescent="0.25">
      <c r="A114" s="9" t="str">
        <f t="shared" si="7"/>
        <v>-</v>
      </c>
      <c r="B114" s="8">
        <v>80</v>
      </c>
      <c r="C114" s="5" t="str">
        <f t="shared" si="8"/>
        <v/>
      </c>
      <c r="D114" s="5" t="str">
        <f t="shared" si="8"/>
        <v/>
      </c>
      <c r="E114" s="5">
        <f t="shared" si="8"/>
        <v>0.39281648443457129</v>
      </c>
      <c r="F114" s="5" t="str">
        <f t="shared" si="8"/>
        <v/>
      </c>
      <c r="G114" s="5" t="str">
        <f t="shared" si="8"/>
        <v/>
      </c>
      <c r="H114" s="7">
        <f t="shared" si="2"/>
        <v>0.39281648443457129</v>
      </c>
      <c r="I114" s="6">
        <f t="shared" si="3"/>
        <v>31.425318754765705</v>
      </c>
      <c r="J114" s="4"/>
      <c r="K114" s="5">
        <f t="shared" si="4"/>
        <v>66.621675760103287</v>
      </c>
      <c r="L114" s="5">
        <f t="shared" si="5"/>
        <v>5.0841599999999998</v>
      </c>
      <c r="M114" s="5">
        <f t="shared" si="6"/>
        <v>61.53751576010329</v>
      </c>
      <c r="N114" s="4"/>
    </row>
    <row r="115" spans="1:14" ht="15.75" x14ac:dyDescent="0.25">
      <c r="A115" s="9" t="str">
        <f t="shared" si="7"/>
        <v>-</v>
      </c>
      <c r="B115" s="8">
        <v>85</v>
      </c>
      <c r="C115" s="5" t="str">
        <f t="shared" si="8"/>
        <v/>
      </c>
      <c r="D115" s="5" t="str">
        <f t="shared" si="8"/>
        <v/>
      </c>
      <c r="E115" s="5">
        <f t="shared" si="8"/>
        <v>0.37342641964123885</v>
      </c>
      <c r="F115" s="5" t="str">
        <f t="shared" si="8"/>
        <v/>
      </c>
      <c r="G115" s="5" t="str">
        <f t="shared" si="8"/>
        <v/>
      </c>
      <c r="H115" s="7">
        <f t="shared" si="2"/>
        <v>0.37342641964123885</v>
      </c>
      <c r="I115" s="6">
        <f t="shared" si="3"/>
        <v>31.741245669505304</v>
      </c>
      <c r="J115" s="4"/>
      <c r="K115" s="5">
        <f t="shared" si="4"/>
        <v>67.291440819351251</v>
      </c>
      <c r="L115" s="5">
        <f t="shared" si="5"/>
        <v>5.4019199999999987</v>
      </c>
      <c r="M115" s="5">
        <f t="shared" si="6"/>
        <v>61.889520819351254</v>
      </c>
      <c r="N115" s="4"/>
    </row>
    <row r="116" spans="1:14" ht="15.75" x14ac:dyDescent="0.25">
      <c r="A116" s="9" t="str">
        <f t="shared" si="7"/>
        <v>-</v>
      </c>
      <c r="B116" s="8">
        <v>90</v>
      </c>
      <c r="C116" s="5" t="str">
        <f t="shared" si="8"/>
        <v/>
      </c>
      <c r="D116" s="5" t="str">
        <f t="shared" si="8"/>
        <v/>
      </c>
      <c r="E116" s="5">
        <f t="shared" si="8"/>
        <v>0.35602242032493009</v>
      </c>
      <c r="F116" s="5" t="str">
        <f t="shared" si="8"/>
        <v/>
      </c>
      <c r="G116" s="5" t="str">
        <f t="shared" si="8"/>
        <v/>
      </c>
      <c r="H116" s="7">
        <f t="shared" si="2"/>
        <v>0.35602242032493009</v>
      </c>
      <c r="I116" s="6">
        <f t="shared" si="3"/>
        <v>32.042017829243711</v>
      </c>
      <c r="J116" s="4"/>
      <c r="K116" s="5">
        <f t="shared" si="4"/>
        <v>67.929077797996669</v>
      </c>
      <c r="L116" s="5">
        <f t="shared" si="5"/>
        <v>5.7196799999999994</v>
      </c>
      <c r="M116" s="5">
        <f t="shared" si="6"/>
        <v>62.209397797996672</v>
      </c>
      <c r="N116" s="4"/>
    </row>
    <row r="117" spans="1:14" ht="15.75" x14ac:dyDescent="0.25">
      <c r="A117" s="9" t="str">
        <f t="shared" si="7"/>
        <v>-</v>
      </c>
      <c r="B117" s="8">
        <v>95</v>
      </c>
      <c r="C117" s="5" t="str">
        <f t="shared" si="8"/>
        <v/>
      </c>
      <c r="D117" s="5" t="str">
        <f t="shared" si="8"/>
        <v/>
      </c>
      <c r="E117" s="5">
        <f t="shared" si="8"/>
        <v>0.34030680472120989</v>
      </c>
      <c r="F117" s="5" t="str">
        <f t="shared" si="8"/>
        <v/>
      </c>
      <c r="G117" s="5" t="str">
        <f t="shared" si="8"/>
        <v/>
      </c>
      <c r="H117" s="7">
        <f t="shared" si="2"/>
        <v>0.34030680472120989</v>
      </c>
      <c r="I117" s="6">
        <f t="shared" si="3"/>
        <v>32.32914644851494</v>
      </c>
      <c r="J117" s="4"/>
      <c r="K117" s="5">
        <f t="shared" si="4"/>
        <v>68.537790470851675</v>
      </c>
      <c r="L117" s="5">
        <f t="shared" si="5"/>
        <v>6.0374399999999993</v>
      </c>
      <c r="M117" s="5">
        <f t="shared" si="6"/>
        <v>62.500350470851679</v>
      </c>
      <c r="N117" s="4"/>
    </row>
    <row r="118" spans="1:14" ht="15.75" x14ac:dyDescent="0.25">
      <c r="A118" s="9" t="str">
        <f t="shared" si="7"/>
        <v>-</v>
      </c>
      <c r="B118" s="8">
        <v>100</v>
      </c>
      <c r="C118" s="5" t="str">
        <f t="shared" ref="C118:G127" si="9">IF(AND($B118&gt;=C$93,$B118&lt;=C$94),(C$95/60)*$B118^(-C$96),"")</f>
        <v/>
      </c>
      <c r="D118" s="5" t="str">
        <f t="shared" si="9"/>
        <v/>
      </c>
      <c r="E118" s="5">
        <f t="shared" si="9"/>
        <v>0.32603921864909041</v>
      </c>
      <c r="F118" s="5" t="str">
        <f t="shared" si="9"/>
        <v/>
      </c>
      <c r="G118" s="5" t="str">
        <f t="shared" si="9"/>
        <v/>
      </c>
      <c r="H118" s="7">
        <f t="shared" si="2"/>
        <v>0.32603921864909041</v>
      </c>
      <c r="I118" s="6">
        <f t="shared" si="3"/>
        <v>32.60392186490904</v>
      </c>
      <c r="J118" s="4"/>
      <c r="K118" s="5">
        <f t="shared" si="4"/>
        <v>69.120314353607156</v>
      </c>
      <c r="L118" s="5">
        <f t="shared" si="5"/>
        <v>6.3552</v>
      </c>
      <c r="M118" s="5">
        <f t="shared" si="6"/>
        <v>62.76511435360716</v>
      </c>
      <c r="N118" s="4"/>
    </row>
    <row r="119" spans="1:14" ht="15.75" x14ac:dyDescent="0.25">
      <c r="A119" s="9" t="str">
        <f t="shared" si="7"/>
        <v>-</v>
      </c>
      <c r="B119" s="8">
        <v>105</v>
      </c>
      <c r="C119" s="5" t="str">
        <f t="shared" si="9"/>
        <v/>
      </c>
      <c r="D119" s="5" t="str">
        <f t="shared" si="9"/>
        <v/>
      </c>
      <c r="E119" s="5">
        <f t="shared" si="9"/>
        <v>0.31302338169592725</v>
      </c>
      <c r="F119" s="5" t="str">
        <f t="shared" si="9"/>
        <v/>
      </c>
      <c r="G119" s="5" t="str">
        <f t="shared" si="9"/>
        <v/>
      </c>
      <c r="H119" s="7">
        <f t="shared" si="2"/>
        <v>0.31302338169592725</v>
      </c>
      <c r="I119" s="6">
        <f t="shared" si="3"/>
        <v>32.867455078072361</v>
      </c>
      <c r="J119" s="4"/>
      <c r="K119" s="5">
        <f t="shared" si="4"/>
        <v>69.679004765513412</v>
      </c>
      <c r="L119" s="5">
        <f t="shared" si="5"/>
        <v>6.6729599999999989</v>
      </c>
      <c r="M119" s="5">
        <f t="shared" si="6"/>
        <v>63.006044765513415</v>
      </c>
      <c r="N119" s="4"/>
    </row>
    <row r="120" spans="1:14" ht="15.75" x14ac:dyDescent="0.25">
      <c r="A120" s="9" t="str">
        <f t="shared" si="7"/>
        <v>-</v>
      </c>
      <c r="B120" s="8">
        <v>110</v>
      </c>
      <c r="C120" s="5" t="str">
        <f t="shared" si="9"/>
        <v/>
      </c>
      <c r="D120" s="5" t="str">
        <f t="shared" si="9"/>
        <v/>
      </c>
      <c r="E120" s="5">
        <f t="shared" si="9"/>
        <v>0.30109736271013277</v>
      </c>
      <c r="F120" s="5" t="str">
        <f t="shared" si="9"/>
        <v/>
      </c>
      <c r="G120" s="5" t="str">
        <f t="shared" si="9"/>
        <v/>
      </c>
      <c r="H120" s="7">
        <f t="shared" si="2"/>
        <v>0.30109736271013277</v>
      </c>
      <c r="I120" s="6">
        <f t="shared" si="3"/>
        <v>33.120709898114605</v>
      </c>
      <c r="J120" s="4"/>
      <c r="K120" s="5">
        <f t="shared" si="4"/>
        <v>70.215904984002961</v>
      </c>
      <c r="L120" s="5">
        <f t="shared" si="5"/>
        <v>6.9907199999999996</v>
      </c>
      <c r="M120" s="5">
        <f t="shared" si="6"/>
        <v>63.225184984002965</v>
      </c>
      <c r="N120" s="4"/>
    </row>
    <row r="121" spans="1:14" ht="15.75" x14ac:dyDescent="0.25">
      <c r="A121" s="9" t="str">
        <f t="shared" si="7"/>
        <v>-</v>
      </c>
      <c r="B121" s="8">
        <v>115</v>
      </c>
      <c r="C121" s="5" t="str">
        <f t="shared" si="9"/>
        <v/>
      </c>
      <c r="D121" s="5" t="str">
        <f t="shared" si="9"/>
        <v/>
      </c>
      <c r="E121" s="5">
        <f t="shared" si="9"/>
        <v>0.29012633175155517</v>
      </c>
      <c r="F121" s="5" t="str">
        <f t="shared" si="9"/>
        <v/>
      </c>
      <c r="G121" s="5" t="str">
        <f t="shared" si="9"/>
        <v/>
      </c>
      <c r="H121" s="7">
        <f t="shared" si="2"/>
        <v>0.29012633175155517</v>
      </c>
      <c r="I121" s="6">
        <f t="shared" si="3"/>
        <v>33.364528151428843</v>
      </c>
      <c r="J121" s="4"/>
      <c r="K121" s="5">
        <f t="shared" si="4"/>
        <v>70.732799681029149</v>
      </c>
      <c r="L121" s="5">
        <f t="shared" si="5"/>
        <v>7.3084799999999994</v>
      </c>
      <c r="M121" s="5">
        <f t="shared" si="6"/>
        <v>63.424319681029147</v>
      </c>
      <c r="N121" s="4"/>
    </row>
    <row r="122" spans="1:14" ht="15.75" x14ac:dyDescent="0.25">
      <c r="A122" s="9" t="str">
        <f t="shared" si="7"/>
        <v>-</v>
      </c>
      <c r="B122" s="8">
        <v>120</v>
      </c>
      <c r="C122" s="5" t="str">
        <f t="shared" si="9"/>
        <v/>
      </c>
      <c r="D122" s="5" t="str">
        <f t="shared" si="9"/>
        <v/>
      </c>
      <c r="E122" s="5">
        <f t="shared" si="9"/>
        <v>0.27999708063534323</v>
      </c>
      <c r="F122" s="5">
        <f t="shared" si="9"/>
        <v>0.27846616124462481</v>
      </c>
      <c r="G122" s="5" t="str">
        <f t="shared" si="9"/>
        <v/>
      </c>
      <c r="H122" s="7">
        <f t="shared" si="2"/>
        <v>0.27923162093998399</v>
      </c>
      <c r="I122" s="6">
        <f t="shared" si="3"/>
        <v>33.507794512798078</v>
      </c>
      <c r="J122" s="4"/>
      <c r="K122" s="5">
        <f t="shared" si="4"/>
        <v>71.036524367131932</v>
      </c>
      <c r="L122" s="5">
        <f t="shared" si="5"/>
        <v>7.6262400000000001</v>
      </c>
      <c r="M122" s="5">
        <f t="shared" si="6"/>
        <v>63.410284367131929</v>
      </c>
      <c r="N122" s="4"/>
    </row>
    <row r="123" spans="1:14" ht="15.75" x14ac:dyDescent="0.25">
      <c r="A123" s="9" t="str">
        <f t="shared" si="7"/>
        <v>-</v>
      </c>
      <c r="B123" s="8">
        <v>125</v>
      </c>
      <c r="C123" s="5" t="str">
        <f t="shared" si="9"/>
        <v/>
      </c>
      <c r="D123" s="5" t="str">
        <f t="shared" si="9"/>
        <v/>
      </c>
      <c r="E123" s="5">
        <f t="shared" si="9"/>
        <v>0.27061382683652457</v>
      </c>
      <c r="F123" s="5">
        <f t="shared" si="9"/>
        <v>0.27009174470210967</v>
      </c>
      <c r="G123" s="5" t="str">
        <f t="shared" si="9"/>
        <v/>
      </c>
      <c r="H123" s="7">
        <f t="shared" si="2"/>
        <v>0.27035278576931709</v>
      </c>
      <c r="I123" s="6">
        <f t="shared" si="3"/>
        <v>33.794098221164639</v>
      </c>
      <c r="J123" s="4"/>
      <c r="K123" s="5">
        <f t="shared" si="4"/>
        <v>71.643488228869032</v>
      </c>
      <c r="L123" s="5">
        <f t="shared" si="5"/>
        <v>7.9439999999999991</v>
      </c>
      <c r="M123" s="5">
        <f t="shared" si="6"/>
        <v>63.699488228869029</v>
      </c>
      <c r="N123" s="4"/>
    </row>
    <row r="124" spans="1:14" ht="15.75" x14ac:dyDescent="0.25">
      <c r="A124" s="9" t="str">
        <f t="shared" si="7"/>
        <v>-</v>
      </c>
      <c r="B124" s="8">
        <v>130</v>
      </c>
      <c r="C124" s="5" t="str">
        <f t="shared" si="9"/>
        <v/>
      </c>
      <c r="D124" s="5" t="str">
        <f t="shared" si="9"/>
        <v/>
      </c>
      <c r="E124" s="5">
        <f t="shared" si="9"/>
        <v>0.26189496224258113</v>
      </c>
      <c r="F124" s="5">
        <f t="shared" si="9"/>
        <v>0.2622831388913987</v>
      </c>
      <c r="G124" s="5" t="str">
        <f t="shared" si="9"/>
        <v/>
      </c>
      <c r="H124" s="7">
        <f t="shared" si="2"/>
        <v>0.26208905056698995</v>
      </c>
      <c r="I124" s="6">
        <f t="shared" si="3"/>
        <v>34.07157657370869</v>
      </c>
      <c r="J124" s="4"/>
      <c r="K124" s="5">
        <f t="shared" si="4"/>
        <v>72.231742336262428</v>
      </c>
      <c r="L124" s="5">
        <f t="shared" si="5"/>
        <v>8.2617600000000007</v>
      </c>
      <c r="M124" s="5">
        <f t="shared" si="6"/>
        <v>63.969982336262426</v>
      </c>
      <c r="N124" s="4"/>
    </row>
    <row r="125" spans="1:14" ht="15.75" x14ac:dyDescent="0.25">
      <c r="A125" s="9" t="str">
        <f t="shared" si="7"/>
        <v>-</v>
      </c>
      <c r="B125" s="8">
        <v>135</v>
      </c>
      <c r="C125" s="5" t="str">
        <f t="shared" si="9"/>
        <v/>
      </c>
      <c r="D125" s="5" t="str">
        <f t="shared" si="9"/>
        <v/>
      </c>
      <c r="E125" s="5">
        <f t="shared" si="9"/>
        <v>0.25377050679326413</v>
      </c>
      <c r="F125" s="5">
        <f t="shared" si="9"/>
        <v>0.25498248020105918</v>
      </c>
      <c r="G125" s="5" t="str">
        <f t="shared" si="9"/>
        <v/>
      </c>
      <c r="H125" s="7">
        <f t="shared" si="2"/>
        <v>0.25437649349716163</v>
      </c>
      <c r="I125" s="6">
        <f t="shared" si="3"/>
        <v>34.340826622116822</v>
      </c>
      <c r="J125" s="4"/>
      <c r="K125" s="5">
        <f t="shared" si="4"/>
        <v>72.802552438887659</v>
      </c>
      <c r="L125" s="5">
        <f t="shared" si="5"/>
        <v>8.5795199999999987</v>
      </c>
      <c r="M125" s="5">
        <f t="shared" si="6"/>
        <v>64.223032438887657</v>
      </c>
      <c r="N125" s="4"/>
    </row>
    <row r="126" spans="1:14" ht="15.75" x14ac:dyDescent="0.25">
      <c r="A126" s="9" t="str">
        <f t="shared" si="7"/>
        <v>-</v>
      </c>
      <c r="B126" s="8">
        <v>140</v>
      </c>
      <c r="C126" s="5" t="str">
        <f t="shared" si="9"/>
        <v/>
      </c>
      <c r="D126" s="5" t="str">
        <f t="shared" si="9"/>
        <v/>
      </c>
      <c r="E126" s="5">
        <f t="shared" si="9"/>
        <v>0.24618009440380484</v>
      </c>
      <c r="F126" s="5">
        <f t="shared" si="9"/>
        <v>0.24813968656208207</v>
      </c>
      <c r="G126" s="5" t="str">
        <f t="shared" si="9"/>
        <v/>
      </c>
      <c r="H126" s="7">
        <f t="shared" si="2"/>
        <v>0.24715989048294346</v>
      </c>
      <c r="I126" s="6">
        <f t="shared" si="3"/>
        <v>34.602384667612085</v>
      </c>
      <c r="J126" s="4"/>
      <c r="K126" s="5">
        <f t="shared" si="4"/>
        <v>73.357055495337633</v>
      </c>
      <c r="L126" s="5">
        <f t="shared" si="5"/>
        <v>8.8972799999999985</v>
      </c>
      <c r="M126" s="5">
        <f t="shared" si="6"/>
        <v>64.459775495337638</v>
      </c>
      <c r="N126" s="4"/>
    </row>
    <row r="127" spans="1:14" ht="15.75" x14ac:dyDescent="0.25">
      <c r="A127" s="9" t="str">
        <f t="shared" si="7"/>
        <v>-</v>
      </c>
      <c r="B127" s="8">
        <v>145</v>
      </c>
      <c r="C127" s="5" t="str">
        <f t="shared" si="9"/>
        <v/>
      </c>
      <c r="D127" s="5" t="str">
        <f t="shared" si="9"/>
        <v/>
      </c>
      <c r="E127" s="5">
        <f t="shared" si="9"/>
        <v>0.23907136534142148</v>
      </c>
      <c r="F127" s="5">
        <f t="shared" si="9"/>
        <v>0.24171117765952194</v>
      </c>
      <c r="G127" s="5" t="str">
        <f t="shared" si="9"/>
        <v/>
      </c>
      <c r="H127" s="7">
        <f t="shared" si="2"/>
        <v>0.24039127150047171</v>
      </c>
      <c r="I127" s="6">
        <f t="shared" si="3"/>
        <v>34.8567343675684</v>
      </c>
      <c r="J127" s="4"/>
      <c r="K127" s="5">
        <f t="shared" si="4"/>
        <v>73.896276859245006</v>
      </c>
      <c r="L127" s="5">
        <f t="shared" si="5"/>
        <v>9.2150399999999983</v>
      </c>
      <c r="M127" s="5">
        <f t="shared" si="6"/>
        <v>64.681236859245004</v>
      </c>
      <c r="N127" s="4"/>
    </row>
    <row r="128" spans="1:14" ht="15.75" x14ac:dyDescent="0.25">
      <c r="A128" s="9" t="str">
        <f t="shared" si="7"/>
        <v>-</v>
      </c>
      <c r="B128" s="8">
        <v>150</v>
      </c>
      <c r="C128" s="5" t="str">
        <f t="shared" ref="C128:G137" si="10">IF(AND($B128&gt;=C$93,$B128&lt;=C$94),(C$95/60)*$B128^(-C$96),"")</f>
        <v/>
      </c>
      <c r="D128" s="5" t="str">
        <f t="shared" si="10"/>
        <v/>
      </c>
      <c r="E128" s="5">
        <f t="shared" si="10"/>
        <v>0.2323986721834716</v>
      </c>
      <c r="F128" s="5">
        <f t="shared" si="10"/>
        <v>0.23565884142923693</v>
      </c>
      <c r="G128" s="5" t="str">
        <f t="shared" si="10"/>
        <v/>
      </c>
      <c r="H128" s="7">
        <f t="shared" si="2"/>
        <v>0.23402875680635427</v>
      </c>
      <c r="I128" s="6">
        <f t="shared" si="3"/>
        <v>35.104313520953141</v>
      </c>
      <c r="J128" s="4"/>
      <c r="K128" s="5">
        <f t="shared" si="4"/>
        <v>74.421144664420666</v>
      </c>
      <c r="L128" s="5">
        <f t="shared" si="5"/>
        <v>9.5327999999999999</v>
      </c>
      <c r="M128" s="5">
        <f t="shared" si="6"/>
        <v>64.888344664420671</v>
      </c>
      <c r="N128" s="4"/>
    </row>
    <row r="129" spans="1:14" ht="15.75" x14ac:dyDescent="0.25">
      <c r="A129" s="9" t="str">
        <f t="shared" si="7"/>
        <v>-</v>
      </c>
      <c r="B129" s="8">
        <v>155</v>
      </c>
      <c r="C129" s="5" t="str">
        <f t="shared" si="10"/>
        <v/>
      </c>
      <c r="D129" s="5" t="str">
        <f t="shared" si="10"/>
        <v/>
      </c>
      <c r="E129" s="5">
        <f t="shared" si="10"/>
        <v>0.22612203002422721</v>
      </c>
      <c r="F129" s="5">
        <f t="shared" si="10"/>
        <v>0.22994919299985966</v>
      </c>
      <c r="G129" s="5" t="str">
        <f t="shared" si="10"/>
        <v/>
      </c>
      <c r="H129" s="7">
        <f t="shared" si="2"/>
        <v>0.22803561151204343</v>
      </c>
      <c r="I129" s="6">
        <f t="shared" si="3"/>
        <v>35.345519784366729</v>
      </c>
      <c r="J129" s="4"/>
      <c r="K129" s="5">
        <f t="shared" si="4"/>
        <v>74.932501942857456</v>
      </c>
      <c r="L129" s="5">
        <f t="shared" si="5"/>
        <v>9.8505599999999998</v>
      </c>
      <c r="M129" s="5">
        <f t="shared" si="6"/>
        <v>65.081941942857455</v>
      </c>
      <c r="N129" s="4"/>
    </row>
    <row r="130" spans="1:14" ht="15.75" x14ac:dyDescent="0.25">
      <c r="A130" s="9" t="str">
        <f t="shared" si="7"/>
        <v>-</v>
      </c>
      <c r="B130" s="8">
        <v>160</v>
      </c>
      <c r="C130" s="5" t="str">
        <f t="shared" si="10"/>
        <v/>
      </c>
      <c r="D130" s="5" t="str">
        <f t="shared" si="10"/>
        <v/>
      </c>
      <c r="E130" s="5">
        <f t="shared" si="10"/>
        <v>0.22020625861922755</v>
      </c>
      <c r="F130" s="5">
        <f t="shared" si="10"/>
        <v>0.22455268533036007</v>
      </c>
      <c r="G130" s="5" t="str">
        <f t="shared" si="10"/>
        <v/>
      </c>
      <c r="H130" s="7">
        <f t="shared" si="2"/>
        <v>0.2223794719747938</v>
      </c>
      <c r="I130" s="6">
        <f t="shared" si="3"/>
        <v>35.580715515967007</v>
      </c>
      <c r="J130" s="4"/>
      <c r="K130" s="5">
        <f t="shared" si="4"/>
        <v>75.431116893850046</v>
      </c>
      <c r="L130" s="5">
        <f t="shared" si="5"/>
        <v>10.16832</v>
      </c>
      <c r="M130" s="5">
        <f t="shared" si="6"/>
        <v>65.262796893850052</v>
      </c>
      <c r="N130" s="4"/>
    </row>
    <row r="131" spans="1:14" ht="15.75" x14ac:dyDescent="0.25">
      <c r="A131" s="9" t="str">
        <f t="shared" si="7"/>
        <v>-</v>
      </c>
      <c r="B131" s="8">
        <v>165</v>
      </c>
      <c r="C131" s="5" t="str">
        <f t="shared" si="10"/>
        <v/>
      </c>
      <c r="D131" s="5" t="str">
        <f t="shared" si="10"/>
        <v/>
      </c>
      <c r="E131" s="5">
        <f t="shared" si="10"/>
        <v>0.21462027660878527</v>
      </c>
      <c r="F131" s="5">
        <f t="shared" si="10"/>
        <v>0.2194431403996083</v>
      </c>
      <c r="G131" s="5" t="str">
        <f t="shared" si="10"/>
        <v/>
      </c>
      <c r="H131" s="7">
        <f t="shared" si="2"/>
        <v>0.21703170850419679</v>
      </c>
      <c r="I131" s="6">
        <f t="shared" si="3"/>
        <v>35.810231903192467</v>
      </c>
      <c r="J131" s="4"/>
      <c r="K131" s="5">
        <f t="shared" si="4"/>
        <v>75.917691634768019</v>
      </c>
      <c r="L131" s="5">
        <f t="shared" si="5"/>
        <v>10.486079999999999</v>
      </c>
      <c r="M131" s="5">
        <f t="shared" si="6"/>
        <v>65.431611634768018</v>
      </c>
      <c r="N131" s="4"/>
    </row>
    <row r="132" spans="1:14" ht="15.75" x14ac:dyDescent="0.25">
      <c r="A132" s="9" t="str">
        <f t="shared" si="7"/>
        <v>-</v>
      </c>
      <c r="B132" s="8">
        <v>170</v>
      </c>
      <c r="C132" s="5" t="str">
        <f t="shared" si="10"/>
        <v/>
      </c>
      <c r="D132" s="5" t="str">
        <f t="shared" si="10"/>
        <v/>
      </c>
      <c r="E132" s="5">
        <f t="shared" si="10"/>
        <v>0.20933651717069801</v>
      </c>
      <c r="F132" s="5">
        <f t="shared" si="10"/>
        <v>0.21459727692911795</v>
      </c>
      <c r="G132" s="5" t="str">
        <f t="shared" si="10"/>
        <v/>
      </c>
      <c r="H132" s="7">
        <f t="shared" si="2"/>
        <v>0.21196689704990798</v>
      </c>
      <c r="I132" s="6">
        <f t="shared" si="3"/>
        <v>36.034372498484359</v>
      </c>
      <c r="J132" s="4"/>
      <c r="K132" s="5">
        <f t="shared" si="4"/>
        <v>76.392869696786846</v>
      </c>
      <c r="L132" s="5">
        <f t="shared" si="5"/>
        <v>10.803839999999997</v>
      </c>
      <c r="M132" s="5">
        <f t="shared" si="6"/>
        <v>65.589029696786852</v>
      </c>
      <c r="N132" s="4"/>
    </row>
    <row r="133" spans="1:14" ht="15.75" x14ac:dyDescent="0.25">
      <c r="A133" s="9" t="str">
        <f t="shared" si="7"/>
        <v>-</v>
      </c>
      <c r="B133" s="8">
        <v>175</v>
      </c>
      <c r="C133" s="5" t="str">
        <f t="shared" si="10"/>
        <v/>
      </c>
      <c r="D133" s="5" t="str">
        <f t="shared" si="10"/>
        <v/>
      </c>
      <c r="E133" s="5">
        <f t="shared" si="10"/>
        <v>0.20433044133040928</v>
      </c>
      <c r="F133" s="5">
        <f t="shared" si="10"/>
        <v>0.2099943159573503</v>
      </c>
      <c r="G133" s="5" t="str">
        <f t="shared" si="10"/>
        <v/>
      </c>
      <c r="H133" s="7">
        <f t="shared" si="2"/>
        <v>0.20716237864387979</v>
      </c>
      <c r="I133" s="6">
        <f t="shared" si="3"/>
        <v>36.253416262678961</v>
      </c>
      <c r="J133" s="4"/>
      <c r="K133" s="5">
        <f t="shared" si="4"/>
        <v>76.857242476879406</v>
      </c>
      <c r="L133" s="5">
        <f t="shared" si="5"/>
        <v>11.121599999999999</v>
      </c>
      <c r="M133" s="5">
        <f t="shared" si="6"/>
        <v>65.735642476879406</v>
      </c>
      <c r="N133" s="4"/>
    </row>
    <row r="134" spans="1:14" ht="15.75" x14ac:dyDescent="0.25">
      <c r="A134" s="9" t="str">
        <f t="shared" si="7"/>
        <v>-</v>
      </c>
      <c r="B134" s="8">
        <v>180</v>
      </c>
      <c r="C134" s="5" t="str">
        <f t="shared" si="10"/>
        <v/>
      </c>
      <c r="D134" s="5" t="str">
        <f t="shared" si="10"/>
        <v/>
      </c>
      <c r="E134" s="5">
        <f t="shared" si="10"/>
        <v>0.19958013034295954</v>
      </c>
      <c r="F134" s="5">
        <f t="shared" si="10"/>
        <v>0.20561564961943254</v>
      </c>
      <c r="G134" s="5" t="str">
        <f t="shared" si="10"/>
        <v/>
      </c>
      <c r="H134" s="7">
        <f t="shared" si="2"/>
        <v>0.20259788998119604</v>
      </c>
      <c r="I134" s="6">
        <f t="shared" si="3"/>
        <v>36.467620196615286</v>
      </c>
      <c r="J134" s="4"/>
      <c r="K134" s="5">
        <f t="shared" si="4"/>
        <v>77.311354816824405</v>
      </c>
      <c r="L134" s="5">
        <f t="shared" si="5"/>
        <v>11.439359999999999</v>
      </c>
      <c r="M134" s="5">
        <f t="shared" si="6"/>
        <v>65.871994816824412</v>
      </c>
      <c r="N134" s="4"/>
    </row>
    <row r="135" spans="1:14" ht="15.75" x14ac:dyDescent="0.25">
      <c r="A135" s="9" t="str">
        <f t="shared" si="7"/>
        <v>-</v>
      </c>
      <c r="B135" s="8">
        <v>185</v>
      </c>
      <c r="C135" s="5" t="str">
        <f t="shared" si="10"/>
        <v/>
      </c>
      <c r="D135" s="5" t="str">
        <f t="shared" si="10"/>
        <v/>
      </c>
      <c r="E135" s="5" t="str">
        <f t="shared" si="10"/>
        <v/>
      </c>
      <c r="F135" s="5">
        <f t="shared" si="10"/>
        <v>0.20144456156406992</v>
      </c>
      <c r="G135" s="5" t="str">
        <f t="shared" si="10"/>
        <v/>
      </c>
      <c r="H135" s="7">
        <f t="shared" si="2"/>
        <v>0.20144456156406992</v>
      </c>
      <c r="I135" s="6">
        <f t="shared" si="3"/>
        <v>37.267243889352933</v>
      </c>
      <c r="J135" s="4"/>
      <c r="K135" s="5">
        <f t="shared" si="4"/>
        <v>79.00655704542821</v>
      </c>
      <c r="L135" s="5">
        <f t="shared" si="5"/>
        <v>11.757119999999999</v>
      </c>
      <c r="M135" s="5">
        <f t="shared" si="6"/>
        <v>67.249437045428209</v>
      </c>
      <c r="N135" s="4"/>
    </row>
    <row r="136" spans="1:14" ht="15.75" x14ac:dyDescent="0.25">
      <c r="A136" s="9" t="str">
        <f t="shared" si="7"/>
        <v>-</v>
      </c>
      <c r="B136" s="8">
        <v>190</v>
      </c>
      <c r="C136" s="5" t="str">
        <f t="shared" si="10"/>
        <v/>
      </c>
      <c r="D136" s="5" t="str">
        <f t="shared" si="10"/>
        <v/>
      </c>
      <c r="E136" s="5" t="str">
        <f t="shared" si="10"/>
        <v/>
      </c>
      <c r="F136" s="5">
        <f t="shared" si="10"/>
        <v>0.1974659898063188</v>
      </c>
      <c r="G136" s="5" t="str">
        <f t="shared" si="10"/>
        <v/>
      </c>
      <c r="H136" s="7">
        <f t="shared" si="2"/>
        <v>0.1974659898063188</v>
      </c>
      <c r="I136" s="6">
        <f t="shared" si="3"/>
        <v>37.518538063200573</v>
      </c>
      <c r="J136" s="4"/>
      <c r="K136" s="5">
        <f t="shared" si="4"/>
        <v>79.539300693985226</v>
      </c>
      <c r="L136" s="5">
        <f t="shared" si="5"/>
        <v>12.074879999999999</v>
      </c>
      <c r="M136" s="5">
        <f t="shared" si="6"/>
        <v>67.464420693985232</v>
      </c>
      <c r="N136" s="4"/>
    </row>
    <row r="137" spans="1:14" ht="15.75" x14ac:dyDescent="0.25">
      <c r="A137" s="9" t="str">
        <f t="shared" si="7"/>
        <v>-</v>
      </c>
      <c r="B137" s="8">
        <v>195</v>
      </c>
      <c r="C137" s="5" t="str">
        <f t="shared" si="10"/>
        <v/>
      </c>
      <c r="D137" s="5" t="str">
        <f t="shared" si="10"/>
        <v/>
      </c>
      <c r="E137" s="5" t="str">
        <f t="shared" si="10"/>
        <v/>
      </c>
      <c r="F137" s="5">
        <f t="shared" si="10"/>
        <v>0.19366632464905931</v>
      </c>
      <c r="G137" s="5" t="str">
        <f t="shared" si="10"/>
        <v/>
      </c>
      <c r="H137" s="7">
        <f t="shared" si="2"/>
        <v>0.19366632464905931</v>
      </c>
      <c r="I137" s="6">
        <f t="shared" si="3"/>
        <v>37.764933306566562</v>
      </c>
      <c r="J137" s="4"/>
      <c r="K137" s="5">
        <f t="shared" si="4"/>
        <v>80.06165860992111</v>
      </c>
      <c r="L137" s="5">
        <f t="shared" si="5"/>
        <v>12.39264</v>
      </c>
      <c r="M137" s="5">
        <f t="shared" si="6"/>
        <v>67.66901860992111</v>
      </c>
      <c r="N137" s="4"/>
    </row>
    <row r="138" spans="1:14" ht="15.75" x14ac:dyDescent="0.25">
      <c r="A138" s="9" t="str">
        <f t="shared" si="7"/>
        <v>-</v>
      </c>
      <c r="B138" s="8">
        <v>200</v>
      </c>
      <c r="C138" s="5" t="str">
        <f t="shared" ref="C138:G147" si="11">IF(AND($B138&gt;=C$93,$B138&lt;=C$94),(C$95/60)*$B138^(-C$96),"")</f>
        <v/>
      </c>
      <c r="D138" s="5" t="str">
        <f t="shared" si="11"/>
        <v/>
      </c>
      <c r="E138" s="5" t="str">
        <f t="shared" si="11"/>
        <v/>
      </c>
      <c r="F138" s="5">
        <f t="shared" si="11"/>
        <v>0.19003323573771616</v>
      </c>
      <c r="G138" s="5" t="str">
        <f t="shared" si="11"/>
        <v/>
      </c>
      <c r="H138" s="7">
        <f t="shared" si="2"/>
        <v>0.19003323573771616</v>
      </c>
      <c r="I138" s="6">
        <f t="shared" si="3"/>
        <v>38.006647147543234</v>
      </c>
      <c r="J138" s="4"/>
      <c r="K138" s="5">
        <f t="shared" si="4"/>
        <v>80.574091952791662</v>
      </c>
      <c r="L138" s="5">
        <f t="shared" si="5"/>
        <v>12.7104</v>
      </c>
      <c r="M138" s="5">
        <f t="shared" si="6"/>
        <v>67.863691952791669</v>
      </c>
      <c r="N138" s="4"/>
    </row>
    <row r="139" spans="1:14" ht="15.75" x14ac:dyDescent="0.25">
      <c r="A139" s="9" t="str">
        <f t="shared" si="7"/>
        <v>-</v>
      </c>
      <c r="B139" s="8">
        <v>205</v>
      </c>
      <c r="C139" s="5" t="str">
        <f t="shared" si="11"/>
        <v/>
      </c>
      <c r="D139" s="5" t="str">
        <f t="shared" si="11"/>
        <v/>
      </c>
      <c r="E139" s="5" t="str">
        <f t="shared" si="11"/>
        <v/>
      </c>
      <c r="F139" s="5">
        <f t="shared" si="11"/>
        <v>0.1865555234380292</v>
      </c>
      <c r="G139" s="5" t="str">
        <f t="shared" si="11"/>
        <v/>
      </c>
      <c r="H139" s="7">
        <f t="shared" si="2"/>
        <v>0.1865555234380292</v>
      </c>
      <c r="I139" s="6">
        <f t="shared" si="3"/>
        <v>38.243882304795989</v>
      </c>
      <c r="J139" s="4"/>
      <c r="K139" s="5">
        <f t="shared" si="4"/>
        <v>81.077030486167502</v>
      </c>
      <c r="L139" s="5">
        <f t="shared" si="5"/>
        <v>13.02816</v>
      </c>
      <c r="M139" s="5">
        <f t="shared" si="6"/>
        <v>68.048870486167502</v>
      </c>
      <c r="N139" s="4"/>
    </row>
    <row r="140" spans="1:14" ht="15.75" x14ac:dyDescent="0.25">
      <c r="A140" s="9" t="str">
        <f t="shared" si="7"/>
        <v>-</v>
      </c>
      <c r="B140" s="8">
        <v>210</v>
      </c>
      <c r="C140" s="5" t="str">
        <f t="shared" si="11"/>
        <v/>
      </c>
      <c r="D140" s="5" t="str">
        <f t="shared" si="11"/>
        <v/>
      </c>
      <c r="E140" s="5" t="str">
        <f t="shared" si="11"/>
        <v/>
      </c>
      <c r="F140" s="5">
        <f t="shared" si="11"/>
        <v>0.18322299061681677</v>
      </c>
      <c r="G140" s="5" t="str">
        <f t="shared" si="11"/>
        <v/>
      </c>
      <c r="H140" s="7">
        <f t="shared" si="2"/>
        <v>0.18322299061681677</v>
      </c>
      <c r="I140" s="6">
        <f t="shared" si="3"/>
        <v>38.476828029531518</v>
      </c>
      <c r="J140" s="4"/>
      <c r="K140" s="5">
        <f t="shared" si="4"/>
        <v>81.570875422606818</v>
      </c>
      <c r="L140" s="5">
        <f t="shared" si="5"/>
        <v>13.345919999999998</v>
      </c>
      <c r="M140" s="5">
        <f t="shared" si="6"/>
        <v>68.224955422606826</v>
      </c>
      <c r="N140" s="4"/>
    </row>
    <row r="141" spans="1:14" ht="15.75" x14ac:dyDescent="0.25">
      <c r="A141" s="9" t="str">
        <f t="shared" si="7"/>
        <v>-</v>
      </c>
      <c r="B141" s="8">
        <v>215</v>
      </c>
      <c r="C141" s="5" t="str">
        <f t="shared" si="11"/>
        <v/>
      </c>
      <c r="D141" s="5" t="str">
        <f t="shared" si="11"/>
        <v/>
      </c>
      <c r="E141" s="5" t="str">
        <f t="shared" si="11"/>
        <v/>
      </c>
      <c r="F141" s="5">
        <f t="shared" si="11"/>
        <v>0.18002633161416179</v>
      </c>
      <c r="G141" s="5" t="str">
        <f t="shared" si="11"/>
        <v/>
      </c>
      <c r="H141" s="7">
        <f t="shared" si="2"/>
        <v>0.18002633161416179</v>
      </c>
      <c r="I141" s="6">
        <f t="shared" si="3"/>
        <v>38.705661297044784</v>
      </c>
      <c r="J141" s="4"/>
      <c r="K141" s="5">
        <f t="shared" si="4"/>
        <v>82.056001949734949</v>
      </c>
      <c r="L141" s="5">
        <f t="shared" si="5"/>
        <v>13.663679999999998</v>
      </c>
      <c r="M141" s="5">
        <f t="shared" si="6"/>
        <v>68.392321949734949</v>
      </c>
      <c r="N141" s="4"/>
    </row>
    <row r="142" spans="1:14" ht="15.75" x14ac:dyDescent="0.25">
      <c r="A142" s="9" t="str">
        <f t="shared" si="7"/>
        <v>-</v>
      </c>
      <c r="B142" s="8">
        <v>220</v>
      </c>
      <c r="C142" s="5" t="str">
        <f t="shared" si="11"/>
        <v/>
      </c>
      <c r="D142" s="5" t="str">
        <f t="shared" si="11"/>
        <v/>
      </c>
      <c r="E142" s="5" t="str">
        <f t="shared" si="11"/>
        <v/>
      </c>
      <c r="F142" s="5">
        <f t="shared" si="11"/>
        <v>0.17695703576267266</v>
      </c>
      <c r="G142" s="5" t="str">
        <f t="shared" si="11"/>
        <v/>
      </c>
      <c r="H142" s="7">
        <f t="shared" si="2"/>
        <v>0.17695703576267266</v>
      </c>
      <c r="I142" s="6">
        <f t="shared" si="3"/>
        <v>38.930547867787986</v>
      </c>
      <c r="J142" s="4"/>
      <c r="K142" s="5">
        <f t="shared" si="4"/>
        <v>82.53276147971053</v>
      </c>
      <c r="L142" s="5">
        <f t="shared" si="5"/>
        <v>13.981439999999999</v>
      </c>
      <c r="M142" s="5">
        <f t="shared" si="6"/>
        <v>68.551321479710538</v>
      </c>
      <c r="N142" s="4"/>
    </row>
    <row r="143" spans="1:14" ht="15.75" x14ac:dyDescent="0.25">
      <c r="A143" s="9" t="str">
        <f t="shared" si="7"/>
        <v>-</v>
      </c>
      <c r="B143" s="8">
        <v>225</v>
      </c>
      <c r="C143" s="5" t="str">
        <f t="shared" si="11"/>
        <v/>
      </c>
      <c r="D143" s="5" t="str">
        <f t="shared" si="11"/>
        <v/>
      </c>
      <c r="E143" s="5" t="str">
        <f t="shared" si="11"/>
        <v/>
      </c>
      <c r="F143" s="5">
        <f t="shared" si="11"/>
        <v>0.17400730326608299</v>
      </c>
      <c r="G143" s="5" t="str">
        <f t="shared" si="11"/>
        <v/>
      </c>
      <c r="H143" s="7">
        <f t="shared" si="2"/>
        <v>0.17400730326608299</v>
      </c>
      <c r="I143" s="6">
        <f t="shared" si="3"/>
        <v>39.151643234868672</v>
      </c>
      <c r="J143" s="4"/>
      <c r="K143" s="5">
        <f t="shared" si="4"/>
        <v>83.001483657921597</v>
      </c>
      <c r="L143" s="5">
        <f t="shared" si="5"/>
        <v>14.299199999999999</v>
      </c>
      <c r="M143" s="5">
        <f t="shared" si="6"/>
        <v>68.702283657921598</v>
      </c>
      <c r="N143" s="4"/>
    </row>
    <row r="144" spans="1:14" ht="15.75" x14ac:dyDescent="0.25">
      <c r="A144" s="9" t="str">
        <f t="shared" si="7"/>
        <v>-</v>
      </c>
      <c r="B144" s="8">
        <v>230</v>
      </c>
      <c r="C144" s="5" t="str">
        <f t="shared" si="11"/>
        <v/>
      </c>
      <c r="D144" s="5" t="str">
        <f t="shared" si="11"/>
        <v/>
      </c>
      <c r="E144" s="5" t="str">
        <f t="shared" si="11"/>
        <v/>
      </c>
      <c r="F144" s="5">
        <f t="shared" si="11"/>
        <v>0.17116997161899961</v>
      </c>
      <c r="G144" s="5" t="str">
        <f t="shared" si="11"/>
        <v/>
      </c>
      <c r="H144" s="7">
        <f t="shared" si="2"/>
        <v>0.17116997161899961</v>
      </c>
      <c r="I144" s="6">
        <f t="shared" si="3"/>
        <v>39.369093472369912</v>
      </c>
      <c r="J144" s="4"/>
      <c r="K144" s="5">
        <f t="shared" si="4"/>
        <v>83.462478161424215</v>
      </c>
      <c r="L144" s="5">
        <f t="shared" si="5"/>
        <v>14.616959999999999</v>
      </c>
      <c r="M144" s="5">
        <f t="shared" si="6"/>
        <v>68.845518161424224</v>
      </c>
      <c r="N144" s="4"/>
    </row>
    <row r="145" spans="1:14" ht="15.75" x14ac:dyDescent="0.25">
      <c r="A145" s="9" t="str">
        <f t="shared" si="7"/>
        <v>-</v>
      </c>
      <c r="B145" s="8">
        <v>235</v>
      </c>
      <c r="C145" s="5" t="str">
        <f t="shared" si="11"/>
        <v/>
      </c>
      <c r="D145" s="5" t="str">
        <f t="shared" si="11"/>
        <v/>
      </c>
      <c r="E145" s="5" t="str">
        <f t="shared" si="11"/>
        <v/>
      </c>
      <c r="F145" s="5">
        <f t="shared" si="11"/>
        <v>0.16843845105016822</v>
      </c>
      <c r="G145" s="5" t="str">
        <f t="shared" si="11"/>
        <v/>
      </c>
      <c r="H145" s="7">
        <f t="shared" si="2"/>
        <v>0.16843845105016822</v>
      </c>
      <c r="I145" s="6">
        <f t="shared" si="3"/>
        <v>39.583035996789533</v>
      </c>
      <c r="J145" s="4"/>
      <c r="K145" s="5">
        <f t="shared" si="4"/>
        <v>83.9160363131938</v>
      </c>
      <c r="L145" s="5">
        <f t="shared" si="5"/>
        <v>14.934719999999999</v>
      </c>
      <c r="M145" s="5">
        <f t="shared" si="6"/>
        <v>68.981316313193801</v>
      </c>
      <c r="N145" s="4"/>
    </row>
    <row r="146" spans="1:14" ht="15.75" x14ac:dyDescent="0.25">
      <c r="A146" s="9" t="str">
        <f t="shared" si="7"/>
        <v>-</v>
      </c>
      <c r="B146" s="8">
        <v>240</v>
      </c>
      <c r="C146" s="5" t="str">
        <f t="shared" si="11"/>
        <v/>
      </c>
      <c r="D146" s="5" t="str">
        <f t="shared" si="11"/>
        <v/>
      </c>
      <c r="E146" s="5" t="str">
        <f t="shared" si="11"/>
        <v/>
      </c>
      <c r="F146" s="5">
        <f t="shared" si="11"/>
        <v>0.16580666771726552</v>
      </c>
      <c r="G146" s="5" t="str">
        <f t="shared" si="11"/>
        <v/>
      </c>
      <c r="H146" s="7">
        <f t="shared" si="2"/>
        <v>0.16580666771726552</v>
      </c>
      <c r="I146" s="6">
        <f t="shared" si="3"/>
        <v>39.793600252143726</v>
      </c>
      <c r="J146" s="4"/>
      <c r="K146" s="5">
        <f t="shared" si="4"/>
        <v>84.362432534544695</v>
      </c>
      <c r="L146" s="5">
        <f t="shared" si="5"/>
        <v>15.25248</v>
      </c>
      <c r="M146" s="5">
        <f t="shared" si="6"/>
        <v>69.109952534544689</v>
      </c>
      <c r="N146" s="4"/>
    </row>
    <row r="147" spans="1:14" ht="15.75" x14ac:dyDescent="0.25">
      <c r="A147" s="9" t="str">
        <f t="shared" si="7"/>
        <v>-</v>
      </c>
      <c r="B147" s="8">
        <v>245</v>
      </c>
      <c r="C147" s="5" t="str">
        <f t="shared" si="11"/>
        <v/>
      </c>
      <c r="D147" s="5" t="str">
        <f t="shared" si="11"/>
        <v/>
      </c>
      <c r="E147" s="5" t="str">
        <f t="shared" si="11"/>
        <v/>
      </c>
      <c r="F147" s="5">
        <f t="shared" si="11"/>
        <v>0.16326901358289095</v>
      </c>
      <c r="G147" s="5" t="str">
        <f t="shared" si="11"/>
        <v/>
      </c>
      <c r="H147" s="7">
        <f t="shared" si="2"/>
        <v>0.16326901358289095</v>
      </c>
      <c r="I147" s="6">
        <f t="shared" si="3"/>
        <v>40.000908327808283</v>
      </c>
      <c r="J147" s="4"/>
      <c r="K147" s="5">
        <f t="shared" si="4"/>
        <v>84.801925654953564</v>
      </c>
      <c r="L147" s="5">
        <f t="shared" si="5"/>
        <v>15.570239999999998</v>
      </c>
      <c r="M147" s="5">
        <f t="shared" si="6"/>
        <v>69.231685654953566</v>
      </c>
      <c r="N147" s="4"/>
    </row>
    <row r="148" spans="1:14" ht="15.75" x14ac:dyDescent="0.25">
      <c r="A148" s="9" t="str">
        <f t="shared" si="7"/>
        <v>-</v>
      </c>
      <c r="B148" s="8">
        <v>250</v>
      </c>
      <c r="C148" s="5" t="str">
        <f t="shared" ref="C148:G157" si="12">IF(AND($B148&gt;=C$93,$B148&lt;=C$94),(C$95/60)*$B148^(-C$96),"")</f>
        <v/>
      </c>
      <c r="D148" s="5" t="str">
        <f t="shared" si="12"/>
        <v/>
      </c>
      <c r="E148" s="5" t="str">
        <f t="shared" si="12"/>
        <v/>
      </c>
      <c r="F148" s="5">
        <f t="shared" si="12"/>
        <v>0.16082030206772099</v>
      </c>
      <c r="G148" s="5" t="str">
        <f t="shared" si="12"/>
        <v/>
      </c>
      <c r="H148" s="7">
        <f t="shared" si="2"/>
        <v>0.16082030206772099</v>
      </c>
      <c r="I148" s="6">
        <f t="shared" si="3"/>
        <v>40.205075516930251</v>
      </c>
      <c r="J148" s="4"/>
      <c r="K148" s="5">
        <f t="shared" si="4"/>
        <v>85.234760095892128</v>
      </c>
      <c r="L148" s="5">
        <f t="shared" si="5"/>
        <v>15.887999999999998</v>
      </c>
      <c r="M148" s="5">
        <f t="shared" si="6"/>
        <v>69.346760095892137</v>
      </c>
      <c r="N148" s="4"/>
    </row>
    <row r="149" spans="1:14" ht="15.75" x14ac:dyDescent="0.25">
      <c r="A149" s="9" t="str">
        <f t="shared" si="7"/>
        <v>-</v>
      </c>
      <c r="B149" s="8">
        <v>255</v>
      </c>
      <c r="C149" s="5" t="str">
        <f t="shared" si="12"/>
        <v/>
      </c>
      <c r="D149" s="5" t="str">
        <f t="shared" si="12"/>
        <v/>
      </c>
      <c r="E149" s="5" t="str">
        <f t="shared" si="12"/>
        <v/>
      </c>
      <c r="F149" s="5">
        <f t="shared" si="12"/>
        <v>0.15845572871448349</v>
      </c>
      <c r="G149" s="5" t="str">
        <f t="shared" si="12"/>
        <v/>
      </c>
      <c r="H149" s="7">
        <f t="shared" si="2"/>
        <v>0.15845572871448349</v>
      </c>
      <c r="I149" s="6">
        <f t="shared" si="3"/>
        <v>40.406210822193287</v>
      </c>
      <c r="J149" s="4"/>
      <c r="K149" s="5">
        <f t="shared" si="4"/>
        <v>85.661166943049778</v>
      </c>
      <c r="L149" s="5">
        <f t="shared" si="5"/>
        <v>16.205759999999998</v>
      </c>
      <c r="M149" s="5">
        <f t="shared" si="6"/>
        <v>69.45540694304978</v>
      </c>
      <c r="N149" s="4"/>
    </row>
    <row r="150" spans="1:14" ht="15.75" x14ac:dyDescent="0.25">
      <c r="A150" s="9" t="str">
        <f t="shared" si="7"/>
        <v>-</v>
      </c>
      <c r="B150" s="8">
        <v>260</v>
      </c>
      <c r="C150" s="5" t="str">
        <f t="shared" si="12"/>
        <v/>
      </c>
      <c r="D150" s="5" t="str">
        <f t="shared" si="12"/>
        <v/>
      </c>
      <c r="E150" s="5" t="str">
        <f t="shared" si="12"/>
        <v/>
      </c>
      <c r="F150" s="5">
        <f t="shared" si="12"/>
        <v>0.15617083621088271</v>
      </c>
      <c r="G150" s="5" t="str">
        <f t="shared" si="12"/>
        <v/>
      </c>
      <c r="H150" s="7">
        <f t="shared" si="2"/>
        <v>0.15617083621088271</v>
      </c>
      <c r="I150" s="6">
        <f t="shared" si="3"/>
        <v>40.604417414829506</v>
      </c>
      <c r="J150" s="4"/>
      <c r="K150" s="5">
        <f t="shared" si="4"/>
        <v>86.081364919438556</v>
      </c>
      <c r="L150" s="5">
        <f t="shared" si="5"/>
        <v>16.523520000000001</v>
      </c>
      <c r="M150" s="5">
        <f t="shared" si="6"/>
        <v>69.557844919438551</v>
      </c>
      <c r="N150" s="4"/>
    </row>
    <row r="151" spans="1:14" ht="15.75" x14ac:dyDescent="0.25">
      <c r="A151" s="9" t="str">
        <f t="shared" si="7"/>
        <v>-</v>
      </c>
      <c r="B151" s="8">
        <v>265</v>
      </c>
      <c r="C151" s="5" t="str">
        <f t="shared" si="12"/>
        <v/>
      </c>
      <c r="D151" s="5" t="str">
        <f t="shared" si="12"/>
        <v/>
      </c>
      <c r="E151" s="5" t="str">
        <f t="shared" si="12"/>
        <v/>
      </c>
      <c r="F151" s="5">
        <f t="shared" si="12"/>
        <v>0.15396148321512873</v>
      </c>
      <c r="G151" s="5" t="str">
        <f t="shared" si="12"/>
        <v/>
      </c>
      <c r="H151" s="7">
        <f t="shared" si="2"/>
        <v>0.15396148321512873</v>
      </c>
      <c r="I151" s="6">
        <f t="shared" si="3"/>
        <v>40.799793052009115</v>
      </c>
      <c r="J151" s="4"/>
      <c r="K151" s="5">
        <f t="shared" si="4"/>
        <v>86.495561270259316</v>
      </c>
      <c r="L151" s="5">
        <f t="shared" si="5"/>
        <v>16.841279999999998</v>
      </c>
      <c r="M151" s="5">
        <f t="shared" si="6"/>
        <v>69.654281270259318</v>
      </c>
      <c r="N151" s="4"/>
    </row>
    <row r="152" spans="1:14" ht="15.75" x14ac:dyDescent="0.25">
      <c r="A152" s="9" t="str">
        <f t="shared" si="7"/>
        <v>-</v>
      </c>
      <c r="B152" s="8">
        <v>270</v>
      </c>
      <c r="C152" s="5" t="str">
        <f t="shared" si="12"/>
        <v/>
      </c>
      <c r="D152" s="5" t="str">
        <f t="shared" si="12"/>
        <v/>
      </c>
      <c r="E152" s="5" t="str">
        <f t="shared" si="12"/>
        <v/>
      </c>
      <c r="F152" s="5">
        <f t="shared" si="12"/>
        <v>0.15182381650774934</v>
      </c>
      <c r="G152" s="5" t="str">
        <f t="shared" si="12"/>
        <v/>
      </c>
      <c r="H152" s="7">
        <f t="shared" si="2"/>
        <v>0.15182381650774934</v>
      </c>
      <c r="I152" s="6">
        <f t="shared" si="3"/>
        <v>40.992430457092325</v>
      </c>
      <c r="J152" s="4"/>
      <c r="K152" s="5">
        <f t="shared" si="4"/>
        <v>86.903952569035724</v>
      </c>
      <c r="L152" s="5">
        <f t="shared" si="5"/>
        <v>17.159039999999997</v>
      </c>
      <c r="M152" s="5">
        <f t="shared" si="6"/>
        <v>69.744912569035733</v>
      </c>
      <c r="N152" s="4"/>
    </row>
    <row r="153" spans="1:14" ht="15.75" x14ac:dyDescent="0.25">
      <c r="A153" s="9" t="str">
        <f t="shared" si="7"/>
        <v>-</v>
      </c>
      <c r="B153" s="8">
        <v>275</v>
      </c>
      <c r="C153" s="5" t="str">
        <f t="shared" si="12"/>
        <v/>
      </c>
      <c r="D153" s="5" t="str">
        <f t="shared" si="12"/>
        <v/>
      </c>
      <c r="E153" s="5" t="str">
        <f t="shared" si="12"/>
        <v/>
      </c>
      <c r="F153" s="5">
        <f t="shared" si="12"/>
        <v>0.14975424606061868</v>
      </c>
      <c r="G153" s="5" t="str">
        <f t="shared" si="12"/>
        <v/>
      </c>
      <c r="H153" s="7">
        <f t="shared" si="2"/>
        <v>0.14975424606061868</v>
      </c>
      <c r="I153" s="6">
        <f t="shared" si="3"/>
        <v>41.18241766667014</v>
      </c>
      <c r="J153" s="4"/>
      <c r="K153" s="5">
        <f t="shared" si="4"/>
        <v>87.30672545334069</v>
      </c>
      <c r="L153" s="5">
        <f t="shared" si="5"/>
        <v>17.476800000000001</v>
      </c>
      <c r="M153" s="5">
        <f t="shared" si="6"/>
        <v>69.829925453340692</v>
      </c>
      <c r="N153" s="4"/>
    </row>
    <row r="154" spans="1:14" ht="15.75" x14ac:dyDescent="0.25">
      <c r="A154" s="9" t="str">
        <f t="shared" si="7"/>
        <v>-</v>
      </c>
      <c r="B154" s="8">
        <v>280</v>
      </c>
      <c r="C154" s="5" t="str">
        <f t="shared" si="12"/>
        <v/>
      </c>
      <c r="D154" s="5" t="str">
        <f t="shared" si="12"/>
        <v/>
      </c>
      <c r="E154" s="5" t="str">
        <f t="shared" si="12"/>
        <v/>
      </c>
      <c r="F154" s="5">
        <f t="shared" si="12"/>
        <v>0.14774942267086585</v>
      </c>
      <c r="G154" s="5" t="str">
        <f t="shared" si="12"/>
        <v/>
      </c>
      <c r="H154" s="7">
        <f t="shared" si="2"/>
        <v>0.14774942267086585</v>
      </c>
      <c r="I154" s="6">
        <f t="shared" si="3"/>
        <v>41.369838347842439</v>
      </c>
      <c r="J154" s="4"/>
      <c r="K154" s="5">
        <f t="shared" si="4"/>
        <v>87.704057297425976</v>
      </c>
      <c r="L154" s="5">
        <f t="shared" si="5"/>
        <v>17.794559999999997</v>
      </c>
      <c r="M154" s="5">
        <f t="shared" si="6"/>
        <v>69.909497297425986</v>
      </c>
      <c r="N154" s="4"/>
    </row>
    <row r="155" spans="1:14" ht="15.75" x14ac:dyDescent="0.25">
      <c r="A155" s="9" t="str">
        <f t="shared" si="7"/>
        <v>-</v>
      </c>
      <c r="B155" s="8">
        <v>285</v>
      </c>
      <c r="C155" s="5" t="str">
        <f t="shared" si="12"/>
        <v/>
      </c>
      <c r="D155" s="5" t="str">
        <f t="shared" si="12"/>
        <v/>
      </c>
      <c r="E155" s="5" t="str">
        <f t="shared" si="12"/>
        <v/>
      </c>
      <c r="F155" s="5">
        <f t="shared" si="12"/>
        <v>0.14580621785532727</v>
      </c>
      <c r="G155" s="5" t="str">
        <f t="shared" si="12"/>
        <v/>
      </c>
      <c r="H155" s="7">
        <f t="shared" si="2"/>
        <v>0.14580621785532727</v>
      </c>
      <c r="I155" s="6">
        <f t="shared" si="3"/>
        <v>41.554772088768274</v>
      </c>
      <c r="J155" s="4"/>
      <c r="K155" s="5">
        <f t="shared" si="4"/>
        <v>88.096116828188741</v>
      </c>
      <c r="L155" s="5">
        <f t="shared" si="5"/>
        <v>18.11232</v>
      </c>
      <c r="M155" s="5">
        <f t="shared" si="6"/>
        <v>69.983796828188744</v>
      </c>
      <c r="N155" s="4"/>
    </row>
    <row r="156" spans="1:14" ht="15.75" x14ac:dyDescent="0.25">
      <c r="A156" s="9" t="str">
        <f t="shared" si="7"/>
        <v>-</v>
      </c>
      <c r="B156" s="8">
        <v>290</v>
      </c>
      <c r="C156" s="5" t="str">
        <f t="shared" si="12"/>
        <v/>
      </c>
      <c r="D156" s="5" t="str">
        <f t="shared" si="12"/>
        <v/>
      </c>
      <c r="E156" s="5" t="str">
        <f t="shared" si="12"/>
        <v/>
      </c>
      <c r="F156" s="5">
        <f t="shared" si="12"/>
        <v>0.14392170574195726</v>
      </c>
      <c r="G156" s="5" t="str">
        <f t="shared" si="12"/>
        <v/>
      </c>
      <c r="H156" s="7">
        <f t="shared" si="2"/>
        <v>0.14392170574195726</v>
      </c>
      <c r="I156" s="6">
        <f t="shared" si="3"/>
        <v>41.737294665167603</v>
      </c>
      <c r="J156" s="4"/>
      <c r="K156" s="5">
        <f t="shared" si="4"/>
        <v>88.483064690155317</v>
      </c>
      <c r="L156" s="5">
        <f t="shared" si="5"/>
        <v>18.430079999999997</v>
      </c>
      <c r="M156" s="5">
        <f t="shared" si="6"/>
        <v>70.052984690155313</v>
      </c>
      <c r="N156" s="4"/>
    </row>
    <row r="157" spans="1:14" ht="15.75" x14ac:dyDescent="0.25">
      <c r="A157" s="9" t="str">
        <f t="shared" si="7"/>
        <v>-</v>
      </c>
      <c r="B157" s="8">
        <v>295</v>
      </c>
      <c r="C157" s="5" t="str">
        <f t="shared" si="12"/>
        <v/>
      </c>
      <c r="D157" s="5" t="str">
        <f t="shared" si="12"/>
        <v/>
      </c>
      <c r="E157" s="5" t="str">
        <f t="shared" si="12"/>
        <v/>
      </c>
      <c r="F157" s="5">
        <f t="shared" si="12"/>
        <v>0.14209314672929371</v>
      </c>
      <c r="G157" s="5" t="str">
        <f t="shared" si="12"/>
        <v/>
      </c>
      <c r="H157" s="7">
        <f t="shared" si="2"/>
        <v>0.14209314672929371</v>
      </c>
      <c r="I157" s="6">
        <f t="shared" si="3"/>
        <v>41.917478285141648</v>
      </c>
      <c r="J157" s="4"/>
      <c r="K157" s="5">
        <f t="shared" si="4"/>
        <v>88.865053964500305</v>
      </c>
      <c r="L157" s="5">
        <f t="shared" si="5"/>
        <v>18.74784</v>
      </c>
      <c r="M157" s="5">
        <f t="shared" si="6"/>
        <v>70.117213964500309</v>
      </c>
      <c r="N157" s="4"/>
    </row>
    <row r="158" spans="1:14" ht="15.75" x14ac:dyDescent="0.25">
      <c r="A158" s="9" t="str">
        <f t="shared" si="7"/>
        <v>-</v>
      </c>
      <c r="B158" s="8">
        <v>300</v>
      </c>
      <c r="C158" s="5" t="str">
        <f t="shared" ref="C158:G167" si="13">IF(AND($B158&gt;=C$93,$B158&lt;=C$94),(C$95/60)*$B158^(-C$96),"")</f>
        <v/>
      </c>
      <c r="D158" s="5" t="str">
        <f t="shared" si="13"/>
        <v/>
      </c>
      <c r="E158" s="5" t="str">
        <f t="shared" si="13"/>
        <v/>
      </c>
      <c r="F158" s="5">
        <f t="shared" si="13"/>
        <v>0.14031797271470989</v>
      </c>
      <c r="G158" s="5" t="str">
        <f t="shared" si="13"/>
        <v/>
      </c>
      <c r="H158" s="7">
        <f t="shared" si="2"/>
        <v>0.14031797271470989</v>
      </c>
      <c r="I158" s="6">
        <f t="shared" si="3"/>
        <v>42.095391814412963</v>
      </c>
      <c r="J158" s="4"/>
      <c r="K158" s="5">
        <f t="shared" si="4"/>
        <v>89.242230646555484</v>
      </c>
      <c r="L158" s="5">
        <f t="shared" si="5"/>
        <v>19.0656</v>
      </c>
      <c r="M158" s="5">
        <f t="shared" si="6"/>
        <v>70.176630646555481</v>
      </c>
      <c r="N158" s="4"/>
    </row>
    <row r="159" spans="1:14" ht="15.75" x14ac:dyDescent="0.25">
      <c r="A159" s="9" t="str">
        <f t="shared" si="7"/>
        <v>-</v>
      </c>
      <c r="B159" s="8">
        <v>305</v>
      </c>
      <c r="C159" s="5" t="str">
        <f t="shared" si="13"/>
        <v/>
      </c>
      <c r="D159" s="5" t="str">
        <f t="shared" si="13"/>
        <v/>
      </c>
      <c r="E159" s="5" t="str">
        <f t="shared" si="13"/>
        <v/>
      </c>
      <c r="F159" s="5">
        <f t="shared" si="13"/>
        <v>0.13859377371753462</v>
      </c>
      <c r="G159" s="5" t="str">
        <f t="shared" si="13"/>
        <v/>
      </c>
      <c r="H159" s="7">
        <f t="shared" si="2"/>
        <v>0.13859377371753462</v>
      </c>
      <c r="I159" s="6">
        <f t="shared" si="3"/>
        <v>42.271100983848058</v>
      </c>
      <c r="J159" s="4"/>
      <c r="K159" s="5">
        <f t="shared" si="4"/>
        <v>89.614734085757888</v>
      </c>
      <c r="L159" s="5">
        <f t="shared" si="5"/>
        <v>19.383359999999996</v>
      </c>
      <c r="M159" s="5">
        <f t="shared" si="6"/>
        <v>70.231374085757892</v>
      </c>
      <c r="N159" s="4"/>
    </row>
    <row r="160" spans="1:14" ht="15.75" x14ac:dyDescent="0.25">
      <c r="A160" s="9" t="str">
        <f t="shared" si="7"/>
        <v>-</v>
      </c>
      <c r="B160" s="8">
        <v>310</v>
      </c>
      <c r="C160" s="5" t="str">
        <f t="shared" si="13"/>
        <v/>
      </c>
      <c r="D160" s="5" t="str">
        <f t="shared" si="13"/>
        <v/>
      </c>
      <c r="E160" s="5" t="str">
        <f t="shared" si="13"/>
        <v/>
      </c>
      <c r="F160" s="5">
        <f t="shared" si="13"/>
        <v>0.13691828574491494</v>
      </c>
      <c r="G160" s="5" t="str">
        <f t="shared" si="13"/>
        <v/>
      </c>
      <c r="H160" s="7">
        <f t="shared" si="2"/>
        <v>0.13691828574491494</v>
      </c>
      <c r="I160" s="6">
        <f t="shared" si="3"/>
        <v>42.444668580923633</v>
      </c>
      <c r="J160" s="4"/>
      <c r="K160" s="5">
        <f t="shared" si="4"/>
        <v>89.982697391558105</v>
      </c>
      <c r="L160" s="5">
        <f t="shared" si="5"/>
        <v>19.70112</v>
      </c>
      <c r="M160" s="5">
        <f t="shared" si="6"/>
        <v>70.281577391558102</v>
      </c>
      <c r="N160" s="4"/>
    </row>
    <row r="161" spans="1:14" ht="15.75" x14ac:dyDescent="0.25">
      <c r="A161" s="9" t="str">
        <f t="shared" si="7"/>
        <v>-</v>
      </c>
      <c r="B161" s="8">
        <v>315</v>
      </c>
      <c r="C161" s="5" t="str">
        <f t="shared" si="13"/>
        <v/>
      </c>
      <c r="D161" s="5" t="str">
        <f t="shared" si="13"/>
        <v/>
      </c>
      <c r="E161" s="5" t="str">
        <f t="shared" si="13"/>
        <v/>
      </c>
      <c r="F161" s="5">
        <f t="shared" si="13"/>
        <v>0.13528937976703323</v>
      </c>
      <c r="G161" s="5" t="str">
        <f t="shared" si="13"/>
        <v/>
      </c>
      <c r="H161" s="7">
        <f t="shared" si="2"/>
        <v>0.13528937976703323</v>
      </c>
      <c r="I161" s="6">
        <f t="shared" si="3"/>
        <v>42.616154626615469</v>
      </c>
      <c r="J161" s="4"/>
      <c r="K161" s="5">
        <f t="shared" si="4"/>
        <v>90.346247808424806</v>
      </c>
      <c r="L161" s="5">
        <f t="shared" si="5"/>
        <v>20.018879999999996</v>
      </c>
      <c r="M161" s="5">
        <f t="shared" si="6"/>
        <v>70.32736780842481</v>
      </c>
      <c r="N161" s="4"/>
    </row>
    <row r="162" spans="1:14" ht="15.75" x14ac:dyDescent="0.25">
      <c r="A162" s="9" t="str">
        <f t="shared" si="7"/>
        <v>-</v>
      </c>
      <c r="B162" s="8">
        <v>320</v>
      </c>
      <c r="C162" s="5" t="str">
        <f t="shared" si="13"/>
        <v/>
      </c>
      <c r="D162" s="5" t="str">
        <f t="shared" si="13"/>
        <v/>
      </c>
      <c r="E162" s="5" t="str">
        <f t="shared" si="13"/>
        <v/>
      </c>
      <c r="F162" s="5">
        <f t="shared" si="13"/>
        <v>0.13370505168447783</v>
      </c>
      <c r="G162" s="5" t="str">
        <f t="shared" si="13"/>
        <v/>
      </c>
      <c r="H162" s="7">
        <f t="shared" ref="H162:H225" si="14">AVERAGE(C162:G162)</f>
        <v>0.13370505168447783</v>
      </c>
      <c r="I162" s="6">
        <f t="shared" ref="I162:I225" si="15">H162*B162</f>
        <v>42.785616539032901</v>
      </c>
      <c r="J162" s="4"/>
      <c r="K162" s="5">
        <f t="shared" ref="K162:K225" si="16">$C$85*I162/1000</f>
        <v>90.705507062749746</v>
      </c>
      <c r="L162" s="5">
        <f t="shared" ref="L162:L225" si="17">B162*60*$C$86/1000</f>
        <v>20.336639999999999</v>
      </c>
      <c r="M162" s="5">
        <f t="shared" ref="M162:M225" si="18">MAX(0,K162-L162)</f>
        <v>70.368867062749743</v>
      </c>
      <c r="N162" s="4"/>
    </row>
    <row r="163" spans="1:14" ht="15.75" x14ac:dyDescent="0.25">
      <c r="A163" s="9" t="str">
        <f t="shared" ref="A163:A226" si="19">IF(M163=$C$87,"MAX","-")</f>
        <v>-</v>
      </c>
      <c r="B163" s="8">
        <v>325</v>
      </c>
      <c r="C163" s="5" t="str">
        <f t="shared" si="13"/>
        <v/>
      </c>
      <c r="D163" s="5" t="str">
        <f t="shared" si="13"/>
        <v/>
      </c>
      <c r="E163" s="5" t="str">
        <f t="shared" si="13"/>
        <v/>
      </c>
      <c r="F163" s="5">
        <f t="shared" si="13"/>
        <v>0.13216341318456035</v>
      </c>
      <c r="G163" s="5" t="str">
        <f t="shared" si="13"/>
        <v/>
      </c>
      <c r="H163" s="7">
        <f t="shared" si="14"/>
        <v>0.13216341318456035</v>
      </c>
      <c r="I163" s="6">
        <f t="shared" si="15"/>
        <v>42.953109284982112</v>
      </c>
      <c r="J163" s="4"/>
      <c r="K163" s="5">
        <f t="shared" si="16"/>
        <v>91.060591684162077</v>
      </c>
      <c r="L163" s="5">
        <f t="shared" si="17"/>
        <v>20.654399999999999</v>
      </c>
      <c r="M163" s="5">
        <f t="shared" si="18"/>
        <v>70.406191684162081</v>
      </c>
      <c r="N163" s="4"/>
    </row>
    <row r="164" spans="1:14" ht="15.75" x14ac:dyDescent="0.25">
      <c r="A164" s="9" t="str">
        <f t="shared" si="19"/>
        <v>-</v>
      </c>
      <c r="B164" s="8">
        <v>330</v>
      </c>
      <c r="C164" s="5" t="str">
        <f t="shared" si="13"/>
        <v/>
      </c>
      <c r="D164" s="5" t="str">
        <f t="shared" si="13"/>
        <v/>
      </c>
      <c r="E164" s="5" t="str">
        <f t="shared" si="13"/>
        <v/>
      </c>
      <c r="F164" s="5">
        <f t="shared" si="13"/>
        <v>0.1306626833955159</v>
      </c>
      <c r="G164" s="5" t="str">
        <f t="shared" si="13"/>
        <v/>
      </c>
      <c r="H164" s="7">
        <f t="shared" si="14"/>
        <v>0.1306626833955159</v>
      </c>
      <c r="I164" s="6">
        <f t="shared" si="15"/>
        <v>43.118685520520245</v>
      </c>
      <c r="J164" s="4"/>
      <c r="K164" s="5">
        <f t="shared" si="16"/>
        <v>91.411613303502918</v>
      </c>
      <c r="L164" s="5">
        <f t="shared" si="17"/>
        <v>20.972159999999999</v>
      </c>
      <c r="M164" s="5">
        <f t="shared" si="18"/>
        <v>70.439453303502916</v>
      </c>
      <c r="N164" s="4"/>
    </row>
    <row r="165" spans="1:14" ht="15.75" x14ac:dyDescent="0.25">
      <c r="A165" s="9" t="str">
        <f t="shared" si="19"/>
        <v>-</v>
      </c>
      <c r="B165" s="8">
        <v>335</v>
      </c>
      <c r="C165" s="5" t="str">
        <f t="shared" si="13"/>
        <v/>
      </c>
      <c r="D165" s="5" t="str">
        <f t="shared" si="13"/>
        <v/>
      </c>
      <c r="E165" s="5" t="str">
        <f t="shared" si="13"/>
        <v/>
      </c>
      <c r="F165" s="5">
        <f t="shared" si="13"/>
        <v>0.12920118125807112</v>
      </c>
      <c r="G165" s="5" t="str">
        <f t="shared" si="13"/>
        <v/>
      </c>
      <c r="H165" s="7">
        <f t="shared" si="14"/>
        <v>0.12920118125807112</v>
      </c>
      <c r="I165" s="6">
        <f t="shared" si="15"/>
        <v>43.282395721453824</v>
      </c>
      <c r="J165" s="4"/>
      <c r="K165" s="5">
        <f t="shared" si="16"/>
        <v>91.758678929482102</v>
      </c>
      <c r="L165" s="5">
        <f t="shared" si="17"/>
        <v>21.289919999999999</v>
      </c>
      <c r="M165" s="5">
        <f t="shared" si="18"/>
        <v>70.468758929482107</v>
      </c>
      <c r="N165" s="4"/>
    </row>
    <row r="166" spans="1:14" ht="15.75" x14ac:dyDescent="0.25">
      <c r="A166" s="9" t="str">
        <f t="shared" si="19"/>
        <v>-</v>
      </c>
      <c r="B166" s="8">
        <v>340</v>
      </c>
      <c r="C166" s="5" t="str">
        <f t="shared" si="13"/>
        <v/>
      </c>
      <c r="D166" s="5" t="str">
        <f t="shared" si="13"/>
        <v/>
      </c>
      <c r="E166" s="5" t="str">
        <f t="shared" si="13"/>
        <v/>
      </c>
      <c r="F166" s="5">
        <f t="shared" si="13"/>
        <v>0.12777731854305552</v>
      </c>
      <c r="G166" s="5" t="str">
        <f t="shared" si="13"/>
        <v/>
      </c>
      <c r="H166" s="7">
        <f t="shared" si="14"/>
        <v>0.12777731854305552</v>
      </c>
      <c r="I166" s="6">
        <f t="shared" si="15"/>
        <v>43.444288304638874</v>
      </c>
      <c r="J166" s="4"/>
      <c r="K166" s="5">
        <f t="shared" si="16"/>
        <v>92.10189120583442</v>
      </c>
      <c r="L166" s="5">
        <f t="shared" si="17"/>
        <v>21.607679999999995</v>
      </c>
      <c r="M166" s="5">
        <f t="shared" si="18"/>
        <v>70.494211205834432</v>
      </c>
      <c r="N166" s="4"/>
    </row>
    <row r="167" spans="1:14" ht="15.75" x14ac:dyDescent="0.25">
      <c r="A167" s="9" t="str">
        <f t="shared" si="19"/>
        <v>-</v>
      </c>
      <c r="B167" s="8">
        <v>345</v>
      </c>
      <c r="C167" s="5" t="str">
        <f t="shared" si="13"/>
        <v/>
      </c>
      <c r="D167" s="5" t="str">
        <f t="shared" si="13"/>
        <v/>
      </c>
      <c r="E167" s="5" t="str">
        <f t="shared" si="13"/>
        <v/>
      </c>
      <c r="F167" s="5">
        <f t="shared" si="13"/>
        <v>0.12638959345176021</v>
      </c>
      <c r="G167" s="5" t="str">
        <f t="shared" si="13"/>
        <v/>
      </c>
      <c r="H167" s="7">
        <f t="shared" si="14"/>
        <v>0.12638959345176021</v>
      </c>
      <c r="I167" s="6">
        <f t="shared" si="15"/>
        <v>43.604409740857271</v>
      </c>
      <c r="J167" s="4"/>
      <c r="K167" s="5">
        <f t="shared" si="16"/>
        <v>92.441348650617414</v>
      </c>
      <c r="L167" s="5">
        <f t="shared" si="17"/>
        <v>21.925439999999998</v>
      </c>
      <c r="M167" s="5">
        <f t="shared" si="18"/>
        <v>70.515908650617419</v>
      </c>
      <c r="N167" s="4"/>
    </row>
    <row r="168" spans="1:14" ht="15.75" x14ac:dyDescent="0.25">
      <c r="A168" s="9" t="str">
        <f t="shared" si="19"/>
        <v>-</v>
      </c>
      <c r="B168" s="8">
        <v>350</v>
      </c>
      <c r="C168" s="5" t="str">
        <f t="shared" ref="C168:G177" si="20">IF(AND($B168&gt;=C$93,$B168&lt;=C$94),(C$95/60)*$B168^(-C$96),"")</f>
        <v/>
      </c>
      <c r="D168" s="5" t="str">
        <f t="shared" si="20"/>
        <v/>
      </c>
      <c r="E168" s="5" t="str">
        <f t="shared" si="20"/>
        <v/>
      </c>
      <c r="F168" s="5">
        <f t="shared" si="20"/>
        <v>0.12503658474276103</v>
      </c>
      <c r="G168" s="5" t="str">
        <f t="shared" si="20"/>
        <v/>
      </c>
      <c r="H168" s="7">
        <f t="shared" si="14"/>
        <v>0.12503658474276103</v>
      </c>
      <c r="I168" s="6">
        <f t="shared" si="15"/>
        <v>43.762804659966356</v>
      </c>
      <c r="J168" s="4"/>
      <c r="K168" s="5">
        <f t="shared" si="16"/>
        <v>92.777145879128668</v>
      </c>
      <c r="L168" s="5">
        <f t="shared" si="17"/>
        <v>22.243199999999998</v>
      </c>
      <c r="M168" s="5">
        <f t="shared" si="18"/>
        <v>70.533945879128666</v>
      </c>
      <c r="N168" s="4"/>
    </row>
    <row r="169" spans="1:14" ht="15.75" x14ac:dyDescent="0.25">
      <c r="A169" s="9" t="str">
        <f t="shared" si="19"/>
        <v>-</v>
      </c>
      <c r="B169" s="8">
        <v>355</v>
      </c>
      <c r="C169" s="5" t="str">
        <f t="shared" si="20"/>
        <v/>
      </c>
      <c r="D169" s="5" t="str">
        <f t="shared" si="20"/>
        <v/>
      </c>
      <c r="E169" s="5" t="str">
        <f t="shared" si="20"/>
        <v/>
      </c>
      <c r="F169" s="5">
        <f t="shared" si="20"/>
        <v>0.12371694633508025</v>
      </c>
      <c r="G169" s="5" t="str">
        <f t="shared" si="20"/>
        <v/>
      </c>
      <c r="H169" s="7">
        <f t="shared" si="14"/>
        <v>0.12371694633508025</v>
      </c>
      <c r="I169" s="6">
        <f t="shared" si="15"/>
        <v>43.919515948953489</v>
      </c>
      <c r="J169" s="4"/>
      <c r="K169" s="5">
        <f t="shared" si="16"/>
        <v>93.109373811781396</v>
      </c>
      <c r="L169" s="5">
        <f t="shared" si="17"/>
        <v>22.560959999999998</v>
      </c>
      <c r="M169" s="5">
        <f t="shared" si="18"/>
        <v>70.548413811781401</v>
      </c>
      <c r="N169" s="4"/>
    </row>
    <row r="170" spans="1:14" ht="15.75" x14ac:dyDescent="0.25">
      <c r="A170" s="9" t="str">
        <f t="shared" si="19"/>
        <v>-</v>
      </c>
      <c r="B170" s="8">
        <v>360</v>
      </c>
      <c r="C170" s="5" t="str">
        <f t="shared" si="20"/>
        <v/>
      </c>
      <c r="D170" s="5" t="str">
        <f t="shared" si="20"/>
        <v/>
      </c>
      <c r="E170" s="5" t="str">
        <f t="shared" si="20"/>
        <v/>
      </c>
      <c r="F170" s="5">
        <f t="shared" si="20"/>
        <v>0.12242940234296429</v>
      </c>
      <c r="G170" s="5">
        <f t="shared" si="20"/>
        <v>0.12878319161307303</v>
      </c>
      <c r="H170" s="7">
        <f t="shared" si="14"/>
        <v>0.12560629697801867</v>
      </c>
      <c r="I170" s="6">
        <f t="shared" si="15"/>
        <v>45.218266912086719</v>
      </c>
      <c r="J170" s="4"/>
      <c r="K170" s="5">
        <f t="shared" si="16"/>
        <v>95.862725853623843</v>
      </c>
      <c r="L170" s="5">
        <f t="shared" si="17"/>
        <v>22.878719999999998</v>
      </c>
      <c r="M170" s="5">
        <f t="shared" si="18"/>
        <v>72.984005853623842</v>
      </c>
      <c r="N170" s="4"/>
    </row>
    <row r="171" spans="1:14" ht="15.75" x14ac:dyDescent="0.25">
      <c r="A171" s="9" t="str">
        <f t="shared" si="19"/>
        <v>MAX</v>
      </c>
      <c r="B171" s="8">
        <v>365</v>
      </c>
      <c r="C171" s="5" t="str">
        <f t="shared" si="20"/>
        <v/>
      </c>
      <c r="D171" s="5" t="str">
        <f t="shared" si="20"/>
        <v/>
      </c>
      <c r="E171" s="5" t="str">
        <f t="shared" si="20"/>
        <v/>
      </c>
      <c r="F171" s="5" t="str">
        <f t="shared" si="20"/>
        <v/>
      </c>
      <c r="G171" s="5">
        <f t="shared" si="20"/>
        <v>0.12739276612758046</v>
      </c>
      <c r="H171" s="7">
        <f t="shared" si="14"/>
        <v>0.12739276612758046</v>
      </c>
      <c r="I171" s="6">
        <f t="shared" si="15"/>
        <v>46.498359636566867</v>
      </c>
      <c r="J171" s="4"/>
      <c r="K171" s="5">
        <f t="shared" si="16"/>
        <v>98.576522429521759</v>
      </c>
      <c r="L171" s="5">
        <f t="shared" si="17"/>
        <v>23.196480000000001</v>
      </c>
      <c r="M171" s="5">
        <f t="shared" si="18"/>
        <v>75.380042429521751</v>
      </c>
      <c r="N171" s="4"/>
    </row>
    <row r="172" spans="1:14" ht="15.75" x14ac:dyDescent="0.25">
      <c r="A172" s="9" t="str">
        <f t="shared" si="19"/>
        <v>-</v>
      </c>
      <c r="B172" s="8">
        <v>370</v>
      </c>
      <c r="C172" s="5" t="str">
        <f t="shared" si="20"/>
        <v/>
      </c>
      <c r="D172" s="5" t="str">
        <f t="shared" si="20"/>
        <v/>
      </c>
      <c r="E172" s="5" t="str">
        <f t="shared" si="20"/>
        <v/>
      </c>
      <c r="F172" s="5" t="str">
        <f t="shared" si="20"/>
        <v/>
      </c>
      <c r="G172" s="5">
        <f t="shared" si="20"/>
        <v>0.12603596624015467</v>
      </c>
      <c r="H172" s="7">
        <f t="shared" si="14"/>
        <v>0.12603596624015467</v>
      </c>
      <c r="I172" s="6">
        <f t="shared" si="15"/>
        <v>46.633307508857229</v>
      </c>
      <c r="J172" s="4"/>
      <c r="K172" s="5">
        <f t="shared" si="16"/>
        <v>98.862611918777333</v>
      </c>
      <c r="L172" s="5">
        <f t="shared" si="17"/>
        <v>23.514239999999997</v>
      </c>
      <c r="M172" s="5">
        <f t="shared" si="18"/>
        <v>75.348371918777332</v>
      </c>
      <c r="N172" s="4"/>
    </row>
    <row r="173" spans="1:14" ht="15.75" x14ac:dyDescent="0.25">
      <c r="A173" s="9" t="str">
        <f t="shared" si="19"/>
        <v>-</v>
      </c>
      <c r="B173" s="8">
        <v>375</v>
      </c>
      <c r="C173" s="5" t="str">
        <f t="shared" si="20"/>
        <v/>
      </c>
      <c r="D173" s="5" t="str">
        <f t="shared" si="20"/>
        <v/>
      </c>
      <c r="E173" s="5" t="str">
        <f t="shared" si="20"/>
        <v/>
      </c>
      <c r="F173" s="5" t="str">
        <f t="shared" si="20"/>
        <v/>
      </c>
      <c r="G173" s="5">
        <f t="shared" si="20"/>
        <v>0.12471154063143711</v>
      </c>
      <c r="H173" s="7">
        <f t="shared" si="14"/>
        <v>0.12471154063143711</v>
      </c>
      <c r="I173" s="6">
        <f t="shared" si="15"/>
        <v>46.766827736788912</v>
      </c>
      <c r="J173" s="4"/>
      <c r="K173" s="5">
        <f t="shared" si="16"/>
        <v>99.145674801992499</v>
      </c>
      <c r="L173" s="5">
        <f t="shared" si="17"/>
        <v>23.832000000000001</v>
      </c>
      <c r="M173" s="5">
        <f t="shared" si="18"/>
        <v>75.313674801992505</v>
      </c>
      <c r="N173" s="4"/>
    </row>
    <row r="174" spans="1:14" ht="15.75" x14ac:dyDescent="0.25">
      <c r="A174" s="9" t="str">
        <f t="shared" si="19"/>
        <v>-</v>
      </c>
      <c r="B174" s="8">
        <v>380</v>
      </c>
      <c r="C174" s="5" t="str">
        <f t="shared" si="20"/>
        <v/>
      </c>
      <c r="D174" s="5" t="str">
        <f t="shared" si="20"/>
        <v/>
      </c>
      <c r="E174" s="5" t="str">
        <f t="shared" si="20"/>
        <v/>
      </c>
      <c r="F174" s="5" t="str">
        <f t="shared" si="20"/>
        <v/>
      </c>
      <c r="G174" s="5">
        <f t="shared" si="20"/>
        <v>0.12341830042243838</v>
      </c>
      <c r="H174" s="7">
        <f t="shared" si="14"/>
        <v>0.12341830042243838</v>
      </c>
      <c r="I174" s="6">
        <f t="shared" si="15"/>
        <v>46.898954160526586</v>
      </c>
      <c r="J174" s="4"/>
      <c r="K174" s="5">
        <f t="shared" si="16"/>
        <v>99.425782820316371</v>
      </c>
      <c r="L174" s="5">
        <f t="shared" si="17"/>
        <v>24.149759999999997</v>
      </c>
      <c r="M174" s="5">
        <f t="shared" si="18"/>
        <v>75.276022820316371</v>
      </c>
      <c r="N174" s="4"/>
    </row>
    <row r="175" spans="1:14" ht="15.75" x14ac:dyDescent="0.25">
      <c r="A175" s="9" t="str">
        <f t="shared" si="19"/>
        <v>-</v>
      </c>
      <c r="B175" s="8">
        <v>385</v>
      </c>
      <c r="C175" s="5" t="str">
        <f t="shared" si="20"/>
        <v/>
      </c>
      <c r="D175" s="5" t="str">
        <f t="shared" si="20"/>
        <v/>
      </c>
      <c r="E175" s="5" t="str">
        <f t="shared" si="20"/>
        <v/>
      </c>
      <c r="F175" s="5" t="str">
        <f t="shared" si="20"/>
        <v/>
      </c>
      <c r="G175" s="5">
        <f t="shared" si="20"/>
        <v>0.12215511528724673</v>
      </c>
      <c r="H175" s="7">
        <f t="shared" si="14"/>
        <v>0.12215511528724673</v>
      </c>
      <c r="I175" s="6">
        <f t="shared" si="15"/>
        <v>47.029719385589992</v>
      </c>
      <c r="J175" s="4"/>
      <c r="K175" s="5">
        <f t="shared" si="16"/>
        <v>99.70300509745077</v>
      </c>
      <c r="L175" s="5">
        <f t="shared" si="17"/>
        <v>24.467519999999997</v>
      </c>
      <c r="M175" s="5">
        <f t="shared" si="18"/>
        <v>75.235485097450777</v>
      </c>
      <c r="N175" s="4"/>
    </row>
    <row r="176" spans="1:14" ht="15.75" x14ac:dyDescent="0.25">
      <c r="A176" s="9" t="str">
        <f t="shared" si="19"/>
        <v>-</v>
      </c>
      <c r="B176" s="8">
        <v>390</v>
      </c>
      <c r="C176" s="5" t="str">
        <f t="shared" si="20"/>
        <v/>
      </c>
      <c r="D176" s="5" t="str">
        <f t="shared" si="20"/>
        <v/>
      </c>
      <c r="E176" s="5" t="str">
        <f t="shared" si="20"/>
        <v/>
      </c>
      <c r="F176" s="5" t="str">
        <f t="shared" si="20"/>
        <v/>
      </c>
      <c r="G176" s="5">
        <f t="shared" si="20"/>
        <v>0.12092090985454444</v>
      </c>
      <c r="H176" s="7">
        <f t="shared" si="14"/>
        <v>0.12092090985454444</v>
      </c>
      <c r="I176" s="6">
        <f t="shared" si="15"/>
        <v>47.159154843272333</v>
      </c>
      <c r="J176" s="4"/>
      <c r="K176" s="5">
        <f t="shared" si="16"/>
        <v>99.977408267737346</v>
      </c>
      <c r="L176" s="5">
        <f t="shared" si="17"/>
        <v>24.78528</v>
      </c>
      <c r="M176" s="5">
        <f t="shared" si="18"/>
        <v>75.192128267737345</v>
      </c>
      <c r="N176" s="4"/>
    </row>
    <row r="177" spans="1:14" ht="15.75" x14ac:dyDescent="0.25">
      <c r="A177" s="9" t="str">
        <f t="shared" si="19"/>
        <v>-</v>
      </c>
      <c r="B177" s="8">
        <v>395</v>
      </c>
      <c r="C177" s="5" t="str">
        <f t="shared" si="20"/>
        <v/>
      </c>
      <c r="D177" s="5" t="str">
        <f t="shared" si="20"/>
        <v/>
      </c>
      <c r="E177" s="5" t="str">
        <f t="shared" si="20"/>
        <v/>
      </c>
      <c r="F177" s="5" t="str">
        <f t="shared" si="20"/>
        <v/>
      </c>
      <c r="G177" s="5">
        <f t="shared" si="20"/>
        <v>0.11971466037308594</v>
      </c>
      <c r="H177" s="7">
        <f t="shared" si="14"/>
        <v>0.11971466037308594</v>
      </c>
      <c r="I177" s="6">
        <f t="shared" si="15"/>
        <v>47.287290847368944</v>
      </c>
      <c r="J177" s="4"/>
      <c r="K177" s="5">
        <f t="shared" si="16"/>
        <v>100.24905659642216</v>
      </c>
      <c r="L177" s="5">
        <f t="shared" si="17"/>
        <v>25.103039999999996</v>
      </c>
      <c r="M177" s="5">
        <f t="shared" si="18"/>
        <v>75.146016596422172</v>
      </c>
      <c r="N177" s="4"/>
    </row>
    <row r="178" spans="1:14" ht="15.75" x14ac:dyDescent="0.25">
      <c r="A178" s="9" t="str">
        <f t="shared" si="19"/>
        <v>-</v>
      </c>
      <c r="B178" s="8">
        <v>400</v>
      </c>
      <c r="C178" s="5" t="str">
        <f t="shared" ref="C178:G187" si="21">IF(AND($B178&gt;=C$93,$B178&lt;=C$94),(C$95/60)*$B178^(-C$96),"")</f>
        <v/>
      </c>
      <c r="D178" s="5" t="str">
        <f t="shared" si="21"/>
        <v/>
      </c>
      <c r="E178" s="5" t="str">
        <f t="shared" si="21"/>
        <v/>
      </c>
      <c r="F178" s="5" t="str">
        <f t="shared" si="21"/>
        <v/>
      </c>
      <c r="G178" s="5">
        <f t="shared" si="21"/>
        <v>0.1185353916187129</v>
      </c>
      <c r="H178" s="7">
        <f t="shared" si="14"/>
        <v>0.1185353916187129</v>
      </c>
      <c r="I178" s="6">
        <f t="shared" si="15"/>
        <v>47.414156647485164</v>
      </c>
      <c r="J178" s="4"/>
      <c r="K178" s="5">
        <f t="shared" si="16"/>
        <v>100.51801209266854</v>
      </c>
      <c r="L178" s="5">
        <f t="shared" si="17"/>
        <v>25.4208</v>
      </c>
      <c r="M178" s="5">
        <f t="shared" si="18"/>
        <v>75.097212092668542</v>
      </c>
      <c r="N178" s="4"/>
    </row>
    <row r="179" spans="1:14" ht="15.75" x14ac:dyDescent="0.25">
      <c r="A179" s="9" t="str">
        <f t="shared" si="19"/>
        <v>-</v>
      </c>
      <c r="B179" s="8">
        <v>405</v>
      </c>
      <c r="C179" s="5" t="str">
        <f t="shared" si="21"/>
        <v/>
      </c>
      <c r="D179" s="5" t="str">
        <f t="shared" si="21"/>
        <v/>
      </c>
      <c r="E179" s="5" t="str">
        <f t="shared" si="21"/>
        <v/>
      </c>
      <c r="F179" s="5" t="str">
        <f t="shared" si="21"/>
        <v/>
      </c>
      <c r="G179" s="5">
        <f t="shared" si="21"/>
        <v>0.11738217402264103</v>
      </c>
      <c r="H179" s="7">
        <f t="shared" si="14"/>
        <v>0.11738217402264103</v>
      </c>
      <c r="I179" s="6">
        <f t="shared" si="15"/>
        <v>47.539780479169622</v>
      </c>
      <c r="J179" s="4"/>
      <c r="K179" s="5">
        <f t="shared" si="16"/>
        <v>100.7843346158396</v>
      </c>
      <c r="L179" s="5">
        <f t="shared" si="17"/>
        <v>25.738559999999996</v>
      </c>
      <c r="M179" s="5">
        <f t="shared" si="18"/>
        <v>75.045774615839605</v>
      </c>
      <c r="N179" s="4"/>
    </row>
    <row r="180" spans="1:14" ht="15.75" x14ac:dyDescent="0.25">
      <c r="A180" s="9" t="str">
        <f t="shared" si="19"/>
        <v>-</v>
      </c>
      <c r="B180" s="8">
        <v>410</v>
      </c>
      <c r="C180" s="5" t="str">
        <f t="shared" si="21"/>
        <v/>
      </c>
      <c r="D180" s="5" t="str">
        <f t="shared" si="21"/>
        <v/>
      </c>
      <c r="E180" s="5" t="str">
        <f t="shared" si="21"/>
        <v/>
      </c>
      <c r="F180" s="5" t="str">
        <f t="shared" si="21"/>
        <v/>
      </c>
      <c r="G180" s="5">
        <f t="shared" si="21"/>
        <v>0.11625412100268009</v>
      </c>
      <c r="H180" s="7">
        <f t="shared" si="14"/>
        <v>0.11625412100268009</v>
      </c>
      <c r="I180" s="6">
        <f t="shared" si="15"/>
        <v>47.664189611098841</v>
      </c>
      <c r="J180" s="4"/>
      <c r="K180" s="5">
        <f t="shared" si="16"/>
        <v>101.04808197552954</v>
      </c>
      <c r="L180" s="5">
        <f t="shared" si="17"/>
        <v>26.056319999999999</v>
      </c>
      <c r="M180" s="5">
        <f t="shared" si="18"/>
        <v>74.991761975529542</v>
      </c>
      <c r="N180" s="4"/>
    </row>
    <row r="181" spans="1:14" ht="15.75" x14ac:dyDescent="0.25">
      <c r="A181" s="9" t="str">
        <f t="shared" si="19"/>
        <v>-</v>
      </c>
      <c r="B181" s="8">
        <v>415</v>
      </c>
      <c r="C181" s="5" t="str">
        <f t="shared" si="21"/>
        <v/>
      </c>
      <c r="D181" s="5" t="str">
        <f t="shared" si="21"/>
        <v/>
      </c>
      <c r="E181" s="5" t="str">
        <f t="shared" si="21"/>
        <v/>
      </c>
      <c r="F181" s="5" t="str">
        <f t="shared" si="21"/>
        <v/>
      </c>
      <c r="G181" s="5">
        <f t="shared" si="21"/>
        <v>0.115150386480772</v>
      </c>
      <c r="H181" s="7">
        <f t="shared" si="14"/>
        <v>0.115150386480772</v>
      </c>
      <c r="I181" s="6">
        <f t="shared" si="15"/>
        <v>47.787410389520382</v>
      </c>
      <c r="J181" s="4"/>
      <c r="K181" s="5">
        <f t="shared" si="16"/>
        <v>101.30931002578322</v>
      </c>
      <c r="L181" s="5">
        <f t="shared" si="17"/>
        <v>26.374079999999999</v>
      </c>
      <c r="M181" s="5">
        <f t="shared" si="18"/>
        <v>74.935230025783227</v>
      </c>
      <c r="N181" s="4"/>
    </row>
    <row r="182" spans="1:14" ht="15.75" x14ac:dyDescent="0.25">
      <c r="A182" s="9" t="str">
        <f t="shared" si="19"/>
        <v>-</v>
      </c>
      <c r="B182" s="8">
        <v>420</v>
      </c>
      <c r="C182" s="5" t="str">
        <f t="shared" si="21"/>
        <v/>
      </c>
      <c r="D182" s="5" t="str">
        <f t="shared" si="21"/>
        <v/>
      </c>
      <c r="E182" s="5" t="str">
        <f t="shared" si="21"/>
        <v/>
      </c>
      <c r="F182" s="5" t="str">
        <f t="shared" si="21"/>
        <v/>
      </c>
      <c r="G182" s="5">
        <f t="shared" si="21"/>
        <v>0.11407016257177188</v>
      </c>
      <c r="H182" s="7">
        <f t="shared" si="14"/>
        <v>0.11407016257177188</v>
      </c>
      <c r="I182" s="6">
        <f t="shared" si="15"/>
        <v>47.909468280144189</v>
      </c>
      <c r="J182" s="4"/>
      <c r="K182" s="5">
        <f t="shared" si="16"/>
        <v>101.56807275390568</v>
      </c>
      <c r="L182" s="5">
        <f t="shared" si="17"/>
        <v>26.691839999999996</v>
      </c>
      <c r="M182" s="5">
        <f t="shared" si="18"/>
        <v>74.876232753905683</v>
      </c>
      <c r="N182" s="4"/>
    </row>
    <row r="183" spans="1:14" ht="15.75" x14ac:dyDescent="0.25">
      <c r="A183" s="9" t="str">
        <f t="shared" si="19"/>
        <v>-</v>
      </c>
      <c r="B183" s="8">
        <v>425</v>
      </c>
      <c r="C183" s="5" t="str">
        <f t="shared" si="21"/>
        <v/>
      </c>
      <c r="D183" s="5" t="str">
        <f t="shared" si="21"/>
        <v/>
      </c>
      <c r="E183" s="5" t="str">
        <f t="shared" si="21"/>
        <v/>
      </c>
      <c r="F183" s="5" t="str">
        <f t="shared" si="21"/>
        <v/>
      </c>
      <c r="G183" s="5">
        <f t="shared" si="21"/>
        <v>0.11301267742978356</v>
      </c>
      <c r="H183" s="7">
        <f t="shared" si="14"/>
        <v>0.11301267742978356</v>
      </c>
      <c r="I183" s="6">
        <f t="shared" si="15"/>
        <v>48.03038790765801</v>
      </c>
      <c r="J183" s="4"/>
      <c r="K183" s="5">
        <f t="shared" si="16"/>
        <v>101.82442236423498</v>
      </c>
      <c r="L183" s="5">
        <f t="shared" si="17"/>
        <v>27.009599999999999</v>
      </c>
      <c r="M183" s="5">
        <f t="shared" si="18"/>
        <v>74.814822364234971</v>
      </c>
      <c r="N183" s="4"/>
    </row>
    <row r="184" spans="1:14" ht="15.75" x14ac:dyDescent="0.25">
      <c r="A184" s="9" t="str">
        <f t="shared" si="19"/>
        <v>-</v>
      </c>
      <c r="B184" s="8">
        <v>430</v>
      </c>
      <c r="C184" s="5" t="str">
        <f t="shared" si="21"/>
        <v/>
      </c>
      <c r="D184" s="5" t="str">
        <f t="shared" si="21"/>
        <v/>
      </c>
      <c r="E184" s="5" t="str">
        <f t="shared" si="21"/>
        <v/>
      </c>
      <c r="F184" s="5" t="str">
        <f t="shared" si="21"/>
        <v/>
      </c>
      <c r="G184" s="5">
        <f t="shared" si="21"/>
        <v>0.11197719323959811</v>
      </c>
      <c r="H184" s="7">
        <f t="shared" si="14"/>
        <v>0.11197719323959811</v>
      </c>
      <c r="I184" s="6">
        <f t="shared" si="15"/>
        <v>48.150193093027184</v>
      </c>
      <c r="J184" s="4"/>
      <c r="K184" s="5">
        <f t="shared" si="16"/>
        <v>102.07840935721764</v>
      </c>
      <c r="L184" s="5">
        <f t="shared" si="17"/>
        <v>27.327359999999995</v>
      </c>
      <c r="M184" s="5">
        <f t="shared" si="18"/>
        <v>74.751049357217639</v>
      </c>
      <c r="N184" s="4"/>
    </row>
    <row r="185" spans="1:14" ht="15.75" x14ac:dyDescent="0.25">
      <c r="A185" s="9" t="str">
        <f t="shared" si="19"/>
        <v>-</v>
      </c>
      <c r="B185" s="8">
        <v>435</v>
      </c>
      <c r="C185" s="5" t="str">
        <f t="shared" si="21"/>
        <v/>
      </c>
      <c r="D185" s="5" t="str">
        <f t="shared" si="21"/>
        <v/>
      </c>
      <c r="E185" s="5" t="str">
        <f t="shared" si="21"/>
        <v/>
      </c>
      <c r="F185" s="5" t="str">
        <f t="shared" si="21"/>
        <v/>
      </c>
      <c r="G185" s="5">
        <f t="shared" si="21"/>
        <v>0.11096300434190251</v>
      </c>
      <c r="H185" s="7">
        <f t="shared" si="14"/>
        <v>0.11096300434190251</v>
      </c>
      <c r="I185" s="6">
        <f t="shared" si="15"/>
        <v>48.268906888727592</v>
      </c>
      <c r="J185" s="4"/>
      <c r="K185" s="5">
        <f t="shared" si="16"/>
        <v>102.3300826041025</v>
      </c>
      <c r="L185" s="5">
        <f t="shared" si="17"/>
        <v>27.645119999999999</v>
      </c>
      <c r="M185" s="5">
        <f t="shared" si="18"/>
        <v>74.684962604102509</v>
      </c>
      <c r="N185" s="4"/>
    </row>
    <row r="186" spans="1:14" ht="15.75" x14ac:dyDescent="0.25">
      <c r="A186" s="9" t="str">
        <f t="shared" si="19"/>
        <v>-</v>
      </c>
      <c r="B186" s="8">
        <v>440</v>
      </c>
      <c r="C186" s="5" t="str">
        <f t="shared" si="21"/>
        <v/>
      </c>
      <c r="D186" s="5" t="str">
        <f t="shared" si="21"/>
        <v/>
      </c>
      <c r="E186" s="5" t="str">
        <f t="shared" si="21"/>
        <v/>
      </c>
      <c r="F186" s="5" t="str">
        <f t="shared" si="21"/>
        <v/>
      </c>
      <c r="G186" s="5">
        <f t="shared" si="21"/>
        <v>0.10996943548192857</v>
      </c>
      <c r="H186" s="7">
        <f t="shared" si="14"/>
        <v>0.10996943548192857</v>
      </c>
      <c r="I186" s="6">
        <f t="shared" si="15"/>
        <v>48.386551612048571</v>
      </c>
      <c r="J186" s="4"/>
      <c r="K186" s="5">
        <f t="shared" si="16"/>
        <v>102.57948941754296</v>
      </c>
      <c r="L186" s="5">
        <f t="shared" si="17"/>
        <v>27.962879999999998</v>
      </c>
      <c r="M186" s="5">
        <f t="shared" si="18"/>
        <v>74.616609417542961</v>
      </c>
      <c r="N186" s="4"/>
    </row>
    <row r="187" spans="1:14" ht="15.75" x14ac:dyDescent="0.25">
      <c r="A187" s="9" t="str">
        <f t="shared" si="19"/>
        <v>-</v>
      </c>
      <c r="B187" s="8">
        <v>445</v>
      </c>
      <c r="C187" s="5" t="str">
        <f t="shared" si="21"/>
        <v/>
      </c>
      <c r="D187" s="5" t="str">
        <f t="shared" si="21"/>
        <v/>
      </c>
      <c r="E187" s="5" t="str">
        <f t="shared" si="21"/>
        <v/>
      </c>
      <c r="F187" s="5" t="str">
        <f t="shared" si="21"/>
        <v/>
      </c>
      <c r="G187" s="5">
        <f t="shared" si="21"/>
        <v>0.10899584017211744</v>
      </c>
      <c r="H187" s="7">
        <f t="shared" si="14"/>
        <v>0.10899584017211744</v>
      </c>
      <c r="I187" s="6">
        <f t="shared" si="15"/>
        <v>48.503148876592263</v>
      </c>
      <c r="J187" s="4"/>
      <c r="K187" s="5">
        <f t="shared" si="16"/>
        <v>102.82667561837559</v>
      </c>
      <c r="L187" s="5">
        <f t="shared" si="17"/>
        <v>28.280639999999998</v>
      </c>
      <c r="M187" s="5">
        <f t="shared" si="18"/>
        <v>74.546035618375583</v>
      </c>
      <c r="N187" s="4"/>
    </row>
    <row r="188" spans="1:14" ht="15.75" x14ac:dyDescent="0.25">
      <c r="A188" s="9" t="str">
        <f t="shared" si="19"/>
        <v>-</v>
      </c>
      <c r="B188" s="8">
        <v>450</v>
      </c>
      <c r="C188" s="5" t="str">
        <f t="shared" ref="C188:G197" si="22">IF(AND($B188&gt;=C$93,$B188&lt;=C$94),(C$95/60)*$B188^(-C$96),"")</f>
        <v/>
      </c>
      <c r="D188" s="5" t="str">
        <f t="shared" si="22"/>
        <v/>
      </c>
      <c r="E188" s="5" t="str">
        <f t="shared" si="22"/>
        <v/>
      </c>
      <c r="F188" s="5" t="str">
        <f t="shared" si="22"/>
        <v/>
      </c>
      <c r="G188" s="5">
        <f t="shared" si="22"/>
        <v>0.10804159916019057</v>
      </c>
      <c r="H188" s="7">
        <f t="shared" si="14"/>
        <v>0.10804159916019057</v>
      </c>
      <c r="I188" s="6">
        <f t="shared" si="15"/>
        <v>48.618719622085756</v>
      </c>
      <c r="J188" s="4"/>
      <c r="K188" s="5">
        <f t="shared" si="16"/>
        <v>103.0716855988218</v>
      </c>
      <c r="L188" s="5">
        <f t="shared" si="17"/>
        <v>28.598399999999998</v>
      </c>
      <c r="M188" s="5">
        <f t="shared" si="18"/>
        <v>74.473285598821803</v>
      </c>
      <c r="N188" s="4"/>
    </row>
    <row r="189" spans="1:14" ht="15.75" x14ac:dyDescent="0.25">
      <c r="A189" s="9" t="str">
        <f t="shared" si="19"/>
        <v>-</v>
      </c>
      <c r="B189" s="8">
        <v>455</v>
      </c>
      <c r="C189" s="5" t="str">
        <f t="shared" si="22"/>
        <v/>
      </c>
      <c r="D189" s="5" t="str">
        <f t="shared" si="22"/>
        <v/>
      </c>
      <c r="E189" s="5" t="str">
        <f t="shared" si="22"/>
        <v/>
      </c>
      <c r="F189" s="5" t="str">
        <f t="shared" si="22"/>
        <v/>
      </c>
      <c r="G189" s="5">
        <f t="shared" si="22"/>
        <v>0.10710611899475758</v>
      </c>
      <c r="H189" s="7">
        <f t="shared" si="14"/>
        <v>0.10710611899475758</v>
      </c>
      <c r="I189" s="6">
        <f t="shared" si="15"/>
        <v>48.7332841426147</v>
      </c>
      <c r="J189" s="4"/>
      <c r="K189" s="5">
        <f t="shared" si="16"/>
        <v>103.31456238234317</v>
      </c>
      <c r="L189" s="5">
        <f t="shared" si="17"/>
        <v>28.916159999999998</v>
      </c>
      <c r="M189" s="5">
        <f t="shared" si="18"/>
        <v>74.398402382343164</v>
      </c>
      <c r="N189" s="4"/>
    </row>
    <row r="190" spans="1:14" ht="15.75" x14ac:dyDescent="0.25">
      <c r="A190" s="9" t="str">
        <f t="shared" si="19"/>
        <v>-</v>
      </c>
      <c r="B190" s="8">
        <v>460</v>
      </c>
      <c r="C190" s="5" t="str">
        <f t="shared" si="22"/>
        <v/>
      </c>
      <c r="D190" s="5" t="str">
        <f t="shared" si="22"/>
        <v/>
      </c>
      <c r="E190" s="5" t="str">
        <f t="shared" si="22"/>
        <v/>
      </c>
      <c r="F190" s="5" t="str">
        <f t="shared" si="22"/>
        <v/>
      </c>
      <c r="G190" s="5">
        <f t="shared" si="22"/>
        <v>0.10618883068125566</v>
      </c>
      <c r="H190" s="7">
        <f t="shared" si="14"/>
        <v>0.10618883068125566</v>
      </c>
      <c r="I190" s="6">
        <f t="shared" si="15"/>
        <v>48.846862113377604</v>
      </c>
      <c r="J190" s="4"/>
      <c r="K190" s="5">
        <f t="shared" si="16"/>
        <v>103.55534768036051</v>
      </c>
      <c r="L190" s="5">
        <f t="shared" si="17"/>
        <v>29.233919999999998</v>
      </c>
      <c r="M190" s="5">
        <f t="shared" si="18"/>
        <v>74.321427680360515</v>
      </c>
      <c r="N190" s="4"/>
    </row>
    <row r="191" spans="1:14" ht="15.75" x14ac:dyDescent="0.25">
      <c r="A191" s="9" t="str">
        <f t="shared" si="19"/>
        <v>-</v>
      </c>
      <c r="B191" s="8">
        <v>465</v>
      </c>
      <c r="C191" s="5" t="str">
        <f t="shared" si="22"/>
        <v/>
      </c>
      <c r="D191" s="5" t="str">
        <f t="shared" si="22"/>
        <v/>
      </c>
      <c r="E191" s="5" t="str">
        <f t="shared" si="22"/>
        <v/>
      </c>
      <c r="F191" s="5" t="str">
        <f t="shared" si="22"/>
        <v/>
      </c>
      <c r="G191" s="5">
        <f t="shared" si="22"/>
        <v>0.10528918842162253</v>
      </c>
      <c r="H191" s="7">
        <f t="shared" si="14"/>
        <v>0.10528918842162253</v>
      </c>
      <c r="I191" s="6">
        <f t="shared" si="15"/>
        <v>48.959472616054477</v>
      </c>
      <c r="J191" s="4"/>
      <c r="K191" s="5">
        <f t="shared" si="16"/>
        <v>103.79408194603549</v>
      </c>
      <c r="L191" s="5">
        <f t="shared" si="17"/>
        <v>29.551679999999998</v>
      </c>
      <c r="M191" s="5">
        <f t="shared" si="18"/>
        <v>74.2424019460355</v>
      </c>
      <c r="N191" s="4"/>
    </row>
    <row r="192" spans="1:14" ht="15.75" x14ac:dyDescent="0.25">
      <c r="A192" s="9" t="str">
        <f t="shared" si="19"/>
        <v>-</v>
      </c>
      <c r="B192" s="8">
        <v>470</v>
      </c>
      <c r="C192" s="5" t="str">
        <f t="shared" si="22"/>
        <v/>
      </c>
      <c r="D192" s="5" t="str">
        <f t="shared" si="22"/>
        <v/>
      </c>
      <c r="E192" s="5" t="str">
        <f t="shared" si="22"/>
        <v/>
      </c>
      <c r="F192" s="5" t="str">
        <f t="shared" si="22"/>
        <v/>
      </c>
      <c r="G192" s="5">
        <f t="shared" si="22"/>
        <v>0.1044066684316471</v>
      </c>
      <c r="H192" s="7">
        <f t="shared" si="14"/>
        <v>0.1044066684316471</v>
      </c>
      <c r="I192" s="6">
        <f t="shared" si="15"/>
        <v>49.071134162874138</v>
      </c>
      <c r="J192" s="4"/>
      <c r="K192" s="5">
        <f t="shared" si="16"/>
        <v>104.03080442529317</v>
      </c>
      <c r="L192" s="5">
        <f t="shared" si="17"/>
        <v>29.869439999999997</v>
      </c>
      <c r="M192" s="5">
        <f t="shared" si="18"/>
        <v>74.161364425293172</v>
      </c>
      <c r="N192" s="4"/>
    </row>
    <row r="193" spans="1:14" ht="15.75" x14ac:dyDescent="0.25">
      <c r="A193" s="9" t="str">
        <f t="shared" si="19"/>
        <v>-</v>
      </c>
      <c r="B193" s="8">
        <v>475</v>
      </c>
      <c r="C193" s="5" t="str">
        <f t="shared" si="22"/>
        <v/>
      </c>
      <c r="D193" s="5" t="str">
        <f t="shared" si="22"/>
        <v/>
      </c>
      <c r="E193" s="5" t="str">
        <f t="shared" si="22"/>
        <v/>
      </c>
      <c r="F193" s="5" t="str">
        <f t="shared" si="22"/>
        <v/>
      </c>
      <c r="G193" s="5">
        <f t="shared" si="22"/>
        <v>0.10354076783044625</v>
      </c>
      <c r="H193" s="7">
        <f t="shared" si="14"/>
        <v>0.10354076783044625</v>
      </c>
      <c r="I193" s="6">
        <f t="shared" si="15"/>
        <v>49.18186471946197</v>
      </c>
      <c r="J193" s="4"/>
      <c r="K193" s="5">
        <f t="shared" si="16"/>
        <v>104.26555320525938</v>
      </c>
      <c r="L193" s="5">
        <f t="shared" si="17"/>
        <v>30.187199999999997</v>
      </c>
      <c r="M193" s="5">
        <f t="shared" si="18"/>
        <v>74.07835320525939</v>
      </c>
      <c r="N193" s="4"/>
    </row>
    <row r="194" spans="1:14" ht="15.75" x14ac:dyDescent="0.25">
      <c r="A194" s="9" t="str">
        <f t="shared" si="19"/>
        <v>-</v>
      </c>
      <c r="B194" s="8">
        <v>480</v>
      </c>
      <c r="C194" s="5" t="str">
        <f t="shared" si="22"/>
        <v/>
      </c>
      <c r="D194" s="5" t="str">
        <f t="shared" si="22"/>
        <v/>
      </c>
      <c r="E194" s="5" t="str">
        <f t="shared" si="22"/>
        <v/>
      </c>
      <c r="F194" s="5" t="str">
        <f t="shared" si="22"/>
        <v/>
      </c>
      <c r="G194" s="5">
        <f t="shared" si="22"/>
        <v>0.10269100359695878</v>
      </c>
      <c r="H194" s="7">
        <f t="shared" si="14"/>
        <v>0.10269100359695878</v>
      </c>
      <c r="I194" s="6">
        <f t="shared" si="15"/>
        <v>49.291681726540212</v>
      </c>
      <c r="J194" s="4"/>
      <c r="K194" s="5">
        <f t="shared" si="16"/>
        <v>104.49836526026525</v>
      </c>
      <c r="L194" s="5">
        <f t="shared" si="17"/>
        <v>30.504960000000001</v>
      </c>
      <c r="M194" s="5">
        <f t="shared" si="18"/>
        <v>73.993405260265249</v>
      </c>
      <c r="N194" s="4"/>
    </row>
    <row r="195" spans="1:14" ht="15.75" x14ac:dyDescent="0.25">
      <c r="A195" s="9" t="str">
        <f t="shared" si="19"/>
        <v>-</v>
      </c>
      <c r="B195" s="8">
        <v>485</v>
      </c>
      <c r="C195" s="5" t="str">
        <f t="shared" si="22"/>
        <v/>
      </c>
      <c r="D195" s="5" t="str">
        <f t="shared" si="22"/>
        <v/>
      </c>
      <c r="E195" s="5" t="str">
        <f t="shared" si="22"/>
        <v/>
      </c>
      <c r="F195" s="5" t="str">
        <f t="shared" si="22"/>
        <v/>
      </c>
      <c r="G195" s="5">
        <f t="shared" si="22"/>
        <v>0.1018569115887651</v>
      </c>
      <c r="H195" s="7">
        <f t="shared" si="14"/>
        <v>0.1018569115887651</v>
      </c>
      <c r="I195" s="6">
        <f t="shared" si="15"/>
        <v>49.400602120551071</v>
      </c>
      <c r="J195" s="4"/>
      <c r="K195" s="5">
        <f t="shared" si="16"/>
        <v>104.72927649556827</v>
      </c>
      <c r="L195" s="5">
        <f t="shared" si="17"/>
        <v>30.822719999999997</v>
      </c>
      <c r="M195" s="5">
        <f t="shared" si="18"/>
        <v>73.906556495568282</v>
      </c>
      <c r="N195" s="4"/>
    </row>
    <row r="196" spans="1:14" ht="15.75" x14ac:dyDescent="0.25">
      <c r="A196" s="9" t="str">
        <f t="shared" si="19"/>
        <v>-</v>
      </c>
      <c r="B196" s="8">
        <v>490</v>
      </c>
      <c r="C196" s="5" t="str">
        <f t="shared" si="22"/>
        <v/>
      </c>
      <c r="D196" s="5" t="str">
        <f t="shared" si="22"/>
        <v/>
      </c>
      <c r="E196" s="5" t="str">
        <f t="shared" si="22"/>
        <v/>
      </c>
      <c r="F196" s="5" t="str">
        <f t="shared" si="22"/>
        <v/>
      </c>
      <c r="G196" s="5">
        <f t="shared" si="22"/>
        <v>0.10103804561890982</v>
      </c>
      <c r="H196" s="7">
        <f t="shared" si="14"/>
        <v>0.10103804561890982</v>
      </c>
      <c r="I196" s="6">
        <f t="shared" si="15"/>
        <v>49.508642353265813</v>
      </c>
      <c r="J196" s="4"/>
      <c r="K196" s="5">
        <f t="shared" si="16"/>
        <v>104.95832178892353</v>
      </c>
      <c r="L196" s="5">
        <f t="shared" si="17"/>
        <v>31.140479999999997</v>
      </c>
      <c r="M196" s="5">
        <f t="shared" si="18"/>
        <v>73.817841788923531</v>
      </c>
      <c r="N196" s="4"/>
    </row>
    <row r="197" spans="1:14" ht="15.75" x14ac:dyDescent="0.25">
      <c r="A197" s="9" t="str">
        <f t="shared" si="19"/>
        <v>-</v>
      </c>
      <c r="B197" s="8">
        <v>495</v>
      </c>
      <c r="C197" s="5" t="str">
        <f t="shared" si="22"/>
        <v/>
      </c>
      <c r="D197" s="5" t="str">
        <f t="shared" si="22"/>
        <v/>
      </c>
      <c r="E197" s="5" t="str">
        <f t="shared" si="22"/>
        <v/>
      </c>
      <c r="F197" s="5" t="str">
        <f t="shared" si="22"/>
        <v/>
      </c>
      <c r="G197" s="5">
        <f t="shared" si="22"/>
        <v>0.10023397658674707</v>
      </c>
      <c r="H197" s="7">
        <f t="shared" si="14"/>
        <v>0.10023397658674707</v>
      </c>
      <c r="I197" s="6">
        <f t="shared" si="15"/>
        <v>49.6158184104398</v>
      </c>
      <c r="J197" s="4"/>
      <c r="K197" s="5">
        <f t="shared" si="16"/>
        <v>105.18553503013237</v>
      </c>
      <c r="L197" s="5">
        <f t="shared" si="17"/>
        <v>31.458239999999996</v>
      </c>
      <c r="M197" s="5">
        <f t="shared" si="18"/>
        <v>73.727295030132382</v>
      </c>
      <c r="N197" s="4"/>
    </row>
    <row r="198" spans="1:14" ht="15.75" x14ac:dyDescent="0.25">
      <c r="A198" s="9" t="str">
        <f t="shared" si="19"/>
        <v>-</v>
      </c>
      <c r="B198" s="8">
        <v>500</v>
      </c>
      <c r="C198" s="5" t="str">
        <f t="shared" ref="C198:G207" si="23">IF(AND($B198&gt;=C$93,$B198&lt;=C$94),(C$95/60)*$B198^(-C$96),"")</f>
        <v/>
      </c>
      <c r="D198" s="5" t="str">
        <f t="shared" si="23"/>
        <v/>
      </c>
      <c r="E198" s="5" t="str">
        <f t="shared" si="23"/>
        <v/>
      </c>
      <c r="F198" s="5" t="str">
        <f t="shared" si="23"/>
        <v/>
      </c>
      <c r="G198" s="5">
        <f t="shared" si="23"/>
        <v>9.9444291659138817E-2</v>
      </c>
      <c r="H198" s="7">
        <f t="shared" si="14"/>
        <v>9.9444291659138817E-2</v>
      </c>
      <c r="I198" s="6">
        <f t="shared" si="15"/>
        <v>49.722145829569406</v>
      </c>
      <c r="J198" s="4"/>
      <c r="K198" s="5">
        <f t="shared" si="16"/>
        <v>105.41094915868715</v>
      </c>
      <c r="L198" s="5">
        <f t="shared" si="17"/>
        <v>31.775999999999996</v>
      </c>
      <c r="M198" s="5">
        <f t="shared" si="18"/>
        <v>73.634949158687149</v>
      </c>
      <c r="N198" s="4"/>
    </row>
    <row r="199" spans="1:14" ht="15.75" x14ac:dyDescent="0.25">
      <c r="A199" s="9" t="str">
        <f t="shared" si="19"/>
        <v>-</v>
      </c>
      <c r="B199" s="8">
        <v>505</v>
      </c>
      <c r="C199" s="5" t="str">
        <f t="shared" si="23"/>
        <v/>
      </c>
      <c r="D199" s="5" t="str">
        <f t="shared" si="23"/>
        <v/>
      </c>
      <c r="E199" s="5" t="str">
        <f t="shared" si="23"/>
        <v/>
      </c>
      <c r="F199" s="5" t="str">
        <f t="shared" si="23"/>
        <v/>
      </c>
      <c r="G199" s="5">
        <f t="shared" si="23"/>
        <v>9.8668593498616591E-2</v>
      </c>
      <c r="H199" s="7">
        <f t="shared" si="14"/>
        <v>9.8668593498616591E-2</v>
      </c>
      <c r="I199" s="6">
        <f t="shared" si="15"/>
        <v>49.827639716801379</v>
      </c>
      <c r="J199" s="4"/>
      <c r="K199" s="5">
        <f t="shared" si="16"/>
        <v>105.63459619961893</v>
      </c>
      <c r="L199" s="5">
        <f t="shared" si="17"/>
        <v>32.093759999999996</v>
      </c>
      <c r="M199" s="5">
        <f t="shared" si="18"/>
        <v>73.540836199618923</v>
      </c>
      <c r="N199" s="4"/>
    </row>
    <row r="200" spans="1:14" ht="15.75" x14ac:dyDescent="0.25">
      <c r="A200" s="9" t="str">
        <f t="shared" si="19"/>
        <v>-</v>
      </c>
      <c r="B200" s="8">
        <v>510</v>
      </c>
      <c r="C200" s="5" t="str">
        <f t="shared" si="23"/>
        <v/>
      </c>
      <c r="D200" s="5" t="str">
        <f t="shared" si="23"/>
        <v/>
      </c>
      <c r="E200" s="5" t="str">
        <f t="shared" si="23"/>
        <v/>
      </c>
      <c r="F200" s="5" t="str">
        <f t="shared" si="23"/>
        <v/>
      </c>
      <c r="G200" s="5">
        <f t="shared" si="23"/>
        <v>9.7906499535382135E-2</v>
      </c>
      <c r="H200" s="7">
        <f t="shared" si="14"/>
        <v>9.7906499535382135E-2</v>
      </c>
      <c r="I200" s="6">
        <f t="shared" si="15"/>
        <v>49.932314763044886</v>
      </c>
      <c r="J200" s="4"/>
      <c r="K200" s="5">
        <f t="shared" si="16"/>
        <v>105.85650729765516</v>
      </c>
      <c r="L200" s="5">
        <f t="shared" si="17"/>
        <v>32.411519999999996</v>
      </c>
      <c r="M200" s="5">
        <f t="shared" si="18"/>
        <v>73.44498729765516</v>
      </c>
      <c r="N200" s="4"/>
    </row>
    <row r="201" spans="1:14" ht="15.75" x14ac:dyDescent="0.25">
      <c r="A201" s="9" t="str">
        <f t="shared" si="19"/>
        <v>-</v>
      </c>
      <c r="B201" s="8">
        <v>515</v>
      </c>
      <c r="C201" s="5" t="str">
        <f t="shared" si="23"/>
        <v/>
      </c>
      <c r="D201" s="5" t="str">
        <f t="shared" si="23"/>
        <v/>
      </c>
      <c r="E201" s="5" t="str">
        <f t="shared" si="23"/>
        <v/>
      </c>
      <c r="F201" s="5" t="str">
        <f t="shared" si="23"/>
        <v/>
      </c>
      <c r="G201" s="5">
        <f t="shared" si="23"/>
        <v>9.7157641280250909E-2</v>
      </c>
      <c r="H201" s="7">
        <f t="shared" si="14"/>
        <v>9.7157641280250909E-2</v>
      </c>
      <c r="I201" s="6">
        <f t="shared" si="15"/>
        <v>50.036185259329216</v>
      </c>
      <c r="J201" s="4"/>
      <c r="K201" s="5">
        <f t="shared" si="16"/>
        <v>106.07671274977794</v>
      </c>
      <c r="L201" s="5">
        <f t="shared" si="17"/>
        <v>32.729279999999996</v>
      </c>
      <c r="M201" s="5">
        <f t="shared" si="18"/>
        <v>73.347432749777937</v>
      </c>
      <c r="N201" s="4"/>
    </row>
    <row r="202" spans="1:14" ht="15.75" x14ac:dyDescent="0.25">
      <c r="A202" s="9" t="str">
        <f t="shared" si="19"/>
        <v>-</v>
      </c>
      <c r="B202" s="8">
        <v>520</v>
      </c>
      <c r="C202" s="5" t="str">
        <f t="shared" si="23"/>
        <v/>
      </c>
      <c r="D202" s="5" t="str">
        <f t="shared" si="23"/>
        <v/>
      </c>
      <c r="E202" s="5" t="str">
        <f t="shared" si="23"/>
        <v/>
      </c>
      <c r="F202" s="5" t="str">
        <f t="shared" si="23"/>
        <v/>
      </c>
      <c r="G202" s="5">
        <f t="shared" si="23"/>
        <v>9.6421663675867672E-2</v>
      </c>
      <c r="H202" s="7">
        <f t="shared" si="14"/>
        <v>9.6421663675867672E-2</v>
      </c>
      <c r="I202" s="6">
        <f t="shared" si="15"/>
        <v>50.139265111451188</v>
      </c>
      <c r="J202" s="4"/>
      <c r="K202" s="5">
        <f t="shared" si="16"/>
        <v>106.29524203627651</v>
      </c>
      <c r="L202" s="5">
        <f t="shared" si="17"/>
        <v>33.047040000000003</v>
      </c>
      <c r="M202" s="5">
        <f t="shared" si="18"/>
        <v>73.248202036276496</v>
      </c>
      <c r="N202" s="4"/>
    </row>
    <row r="203" spans="1:14" ht="15.75" x14ac:dyDescent="0.25">
      <c r="A203" s="9" t="str">
        <f t="shared" si="19"/>
        <v>-</v>
      </c>
      <c r="B203" s="8">
        <v>525</v>
      </c>
      <c r="C203" s="5" t="str">
        <f t="shared" si="23"/>
        <v/>
      </c>
      <c r="D203" s="5" t="str">
        <f t="shared" si="23"/>
        <v/>
      </c>
      <c r="E203" s="5" t="str">
        <f t="shared" si="23"/>
        <v/>
      </c>
      <c r="F203" s="5" t="str">
        <f t="shared" si="23"/>
        <v/>
      </c>
      <c r="G203" s="5">
        <f t="shared" si="23"/>
        <v>9.5698224483715025E-2</v>
      </c>
      <c r="H203" s="7">
        <f t="shared" si="14"/>
        <v>9.5698224483715025E-2</v>
      </c>
      <c r="I203" s="6">
        <f t="shared" si="15"/>
        <v>50.241567853950386</v>
      </c>
      <c r="J203" s="4"/>
      <c r="K203" s="5">
        <f t="shared" si="16"/>
        <v>106.51212385037482</v>
      </c>
      <c r="L203" s="5">
        <f t="shared" si="17"/>
        <v>33.364799999999995</v>
      </c>
      <c r="M203" s="5">
        <f t="shared" si="18"/>
        <v>73.147323850374818</v>
      </c>
      <c r="N203" s="4"/>
    </row>
    <row r="204" spans="1:14" ht="15.75" x14ac:dyDescent="0.25">
      <c r="A204" s="9" t="str">
        <f t="shared" si="19"/>
        <v>-</v>
      </c>
      <c r="B204" s="8">
        <v>530</v>
      </c>
      <c r="C204" s="5" t="str">
        <f t="shared" si="23"/>
        <v/>
      </c>
      <c r="D204" s="5" t="str">
        <f t="shared" si="23"/>
        <v/>
      </c>
      <c r="E204" s="5" t="str">
        <f t="shared" si="23"/>
        <v/>
      </c>
      <c r="F204" s="5" t="str">
        <f t="shared" si="23"/>
        <v/>
      </c>
      <c r="G204" s="5">
        <f t="shared" si="23"/>
        <v>9.4986993704622394E-2</v>
      </c>
      <c r="H204" s="7">
        <f t="shared" si="14"/>
        <v>9.4986993704622394E-2</v>
      </c>
      <c r="I204" s="6">
        <f t="shared" si="15"/>
        <v>50.343106663449866</v>
      </c>
      <c r="J204" s="4"/>
      <c r="K204" s="5">
        <f t="shared" si="16"/>
        <v>106.72738612651371</v>
      </c>
      <c r="L204" s="5">
        <f t="shared" si="17"/>
        <v>33.682559999999995</v>
      </c>
      <c r="M204" s="5">
        <f t="shared" si="18"/>
        <v>73.044826126513712</v>
      </c>
      <c r="N204" s="4"/>
    </row>
    <row r="205" spans="1:14" ht="15.75" x14ac:dyDescent="0.25">
      <c r="A205" s="9" t="str">
        <f t="shared" si="19"/>
        <v>-</v>
      </c>
      <c r="B205" s="8">
        <v>535</v>
      </c>
      <c r="C205" s="5" t="str">
        <f t="shared" si="23"/>
        <v/>
      </c>
      <c r="D205" s="5" t="str">
        <f t="shared" si="23"/>
        <v/>
      </c>
      <c r="E205" s="5" t="str">
        <f t="shared" si="23"/>
        <v/>
      </c>
      <c r="F205" s="5" t="str">
        <f t="shared" si="23"/>
        <v/>
      </c>
      <c r="G205" s="5">
        <f t="shared" si="23"/>
        <v>9.4287653030647497E-2</v>
      </c>
      <c r="H205" s="7">
        <f t="shared" si="14"/>
        <v>9.4287653030647497E-2</v>
      </c>
      <c r="I205" s="6">
        <f t="shared" si="15"/>
        <v>50.443894371396411</v>
      </c>
      <c r="J205" s="4"/>
      <c r="K205" s="5">
        <f t="shared" si="16"/>
        <v>106.94105606736039</v>
      </c>
      <c r="L205" s="5">
        <f t="shared" si="17"/>
        <v>34.000320000000002</v>
      </c>
      <c r="M205" s="5">
        <f t="shared" si="18"/>
        <v>72.94073606736039</v>
      </c>
      <c r="N205" s="4"/>
    </row>
    <row r="206" spans="1:14" ht="15.75" x14ac:dyDescent="0.25">
      <c r="A206" s="9" t="str">
        <f t="shared" si="19"/>
        <v>-</v>
      </c>
      <c r="B206" s="8">
        <v>540</v>
      </c>
      <c r="C206" s="5" t="str">
        <f t="shared" si="23"/>
        <v/>
      </c>
      <c r="D206" s="5" t="str">
        <f t="shared" si="23"/>
        <v/>
      </c>
      <c r="E206" s="5" t="str">
        <f t="shared" si="23"/>
        <v/>
      </c>
      <c r="F206" s="5" t="str">
        <f t="shared" si="23"/>
        <v/>
      </c>
      <c r="G206" s="5">
        <f t="shared" si="23"/>
        <v>9.3599895326357388E-2</v>
      </c>
      <c r="H206" s="7">
        <f t="shared" si="14"/>
        <v>9.3599895326357388E-2</v>
      </c>
      <c r="I206" s="6">
        <f t="shared" si="15"/>
        <v>50.54394347623299</v>
      </c>
      <c r="J206" s="4"/>
      <c r="K206" s="5">
        <f t="shared" si="16"/>
        <v>107.15316016961394</v>
      </c>
      <c r="L206" s="5">
        <f t="shared" si="17"/>
        <v>34.318079999999995</v>
      </c>
      <c r="M206" s="5">
        <f t="shared" si="18"/>
        <v>72.835080169613946</v>
      </c>
      <c r="N206" s="4"/>
    </row>
    <row r="207" spans="1:14" ht="15.75" x14ac:dyDescent="0.25">
      <c r="A207" s="9" t="str">
        <f t="shared" si="19"/>
        <v>-</v>
      </c>
      <c r="B207" s="8">
        <v>545</v>
      </c>
      <c r="C207" s="5" t="str">
        <f t="shared" si="23"/>
        <v/>
      </c>
      <c r="D207" s="5" t="str">
        <f t="shared" si="23"/>
        <v/>
      </c>
      <c r="E207" s="5" t="str">
        <f t="shared" si="23"/>
        <v/>
      </c>
      <c r="F207" s="5" t="str">
        <f t="shared" si="23"/>
        <v/>
      </c>
      <c r="G207" s="5">
        <f t="shared" si="23"/>
        <v>9.2923424137676583E-2</v>
      </c>
      <c r="H207" s="7">
        <f t="shared" si="14"/>
        <v>9.2923424137676583E-2</v>
      </c>
      <c r="I207" s="6">
        <f t="shared" si="15"/>
        <v>50.643266155033736</v>
      </c>
      <c r="J207" s="4"/>
      <c r="K207" s="5">
        <f t="shared" si="16"/>
        <v>107.36372424867153</v>
      </c>
      <c r="L207" s="5">
        <f t="shared" si="17"/>
        <v>34.635839999999995</v>
      </c>
      <c r="M207" s="5">
        <f t="shared" si="18"/>
        <v>72.727884248671529</v>
      </c>
      <c r="N207" s="4"/>
    </row>
    <row r="208" spans="1:14" ht="15.75" x14ac:dyDescent="0.25">
      <c r="A208" s="9" t="str">
        <f t="shared" si="19"/>
        <v>-</v>
      </c>
      <c r="B208" s="8">
        <v>550</v>
      </c>
      <c r="C208" s="5" t="str">
        <f t="shared" ref="C208:G217" si="24">IF(AND($B208&gt;=C$93,$B208&lt;=C$94),(C$95/60)*$B208^(-C$96),"")</f>
        <v/>
      </c>
      <c r="D208" s="5" t="str">
        <f t="shared" si="24"/>
        <v/>
      </c>
      <c r="E208" s="5" t="str">
        <f t="shared" si="24"/>
        <v/>
      </c>
      <c r="F208" s="5" t="str">
        <f t="shared" si="24"/>
        <v/>
      </c>
      <c r="G208" s="5">
        <f t="shared" si="24"/>
        <v>9.2257953226598508E-2</v>
      </c>
      <c r="H208" s="7">
        <f t="shared" si="14"/>
        <v>9.2257953226598508E-2</v>
      </c>
      <c r="I208" s="6">
        <f t="shared" si="15"/>
        <v>50.741874274629183</v>
      </c>
      <c r="J208" s="4"/>
      <c r="K208" s="5">
        <f t="shared" si="16"/>
        <v>107.57277346221386</v>
      </c>
      <c r="L208" s="5">
        <f t="shared" si="17"/>
        <v>34.953600000000002</v>
      </c>
      <c r="M208" s="5">
        <f t="shared" si="18"/>
        <v>72.619173462213865</v>
      </c>
      <c r="N208" s="4"/>
    </row>
    <row r="209" spans="1:14" ht="15.75" x14ac:dyDescent="0.25">
      <c r="A209" s="9" t="str">
        <f t="shared" si="19"/>
        <v>-</v>
      </c>
      <c r="B209" s="8">
        <v>555</v>
      </c>
      <c r="C209" s="5" t="str">
        <f t="shared" si="24"/>
        <v/>
      </c>
      <c r="D209" s="5" t="str">
        <f t="shared" si="24"/>
        <v/>
      </c>
      <c r="E209" s="5" t="str">
        <f t="shared" si="24"/>
        <v/>
      </c>
      <c r="F209" s="5" t="str">
        <f t="shared" si="24"/>
        <v/>
      </c>
      <c r="G209" s="5">
        <f t="shared" si="24"/>
        <v>9.1603206130179957E-2</v>
      </c>
      <c r="H209" s="7">
        <f t="shared" si="14"/>
        <v>9.1603206130179957E-2</v>
      </c>
      <c r="I209" s="6">
        <f t="shared" si="15"/>
        <v>50.839779402249874</v>
      </c>
      <c r="J209" s="4"/>
      <c r="K209" s="5">
        <f t="shared" si="16"/>
        <v>107.78033233276973</v>
      </c>
      <c r="L209" s="5">
        <f t="shared" si="17"/>
        <v>35.271360000000001</v>
      </c>
      <c r="M209" s="5">
        <f t="shared" si="18"/>
        <v>72.50897233276973</v>
      </c>
      <c r="N209" s="4"/>
    </row>
    <row r="210" spans="1:14" ht="15.75" x14ac:dyDescent="0.25">
      <c r="A210" s="9" t="str">
        <f t="shared" si="19"/>
        <v>-</v>
      </c>
      <c r="B210" s="8">
        <v>560</v>
      </c>
      <c r="C210" s="5" t="str">
        <f t="shared" si="24"/>
        <v/>
      </c>
      <c r="D210" s="5" t="str">
        <f t="shared" si="24"/>
        <v/>
      </c>
      <c r="E210" s="5" t="str">
        <f t="shared" si="24"/>
        <v/>
      </c>
      <c r="F210" s="5" t="str">
        <f t="shared" si="24"/>
        <v/>
      </c>
      <c r="G210" s="5">
        <f t="shared" si="24"/>
        <v>9.0958915742342897E-2</v>
      </c>
      <c r="H210" s="7">
        <f t="shared" si="14"/>
        <v>9.0958915742342897E-2</v>
      </c>
      <c r="I210" s="6">
        <f t="shared" si="15"/>
        <v>50.936992815712024</v>
      </c>
      <c r="J210" s="4"/>
      <c r="K210" s="5">
        <f t="shared" si="16"/>
        <v>107.98642476930949</v>
      </c>
      <c r="L210" s="5">
        <f t="shared" si="17"/>
        <v>35.589119999999994</v>
      </c>
      <c r="M210" s="5">
        <f t="shared" si="18"/>
        <v>72.3973047693095</v>
      </c>
      <c r="N210" s="4"/>
    </row>
    <row r="211" spans="1:14" ht="15.75" x14ac:dyDescent="0.25">
      <c r="A211" s="9" t="str">
        <f t="shared" si="19"/>
        <v>-</v>
      </c>
      <c r="B211" s="8">
        <v>565</v>
      </c>
      <c r="C211" s="5" t="str">
        <f t="shared" si="24"/>
        <v/>
      </c>
      <c r="D211" s="5" t="str">
        <f t="shared" si="24"/>
        <v/>
      </c>
      <c r="E211" s="5" t="str">
        <f t="shared" si="24"/>
        <v/>
      </c>
      <c r="F211" s="5" t="str">
        <f t="shared" si="24"/>
        <v/>
      </c>
      <c r="G211" s="5">
        <f t="shared" si="24"/>
        <v>9.0324823917113675E-2</v>
      </c>
      <c r="H211" s="7">
        <f t="shared" si="14"/>
        <v>9.0324823917113675E-2</v>
      </c>
      <c r="I211" s="6">
        <f t="shared" si="15"/>
        <v>51.033525513169224</v>
      </c>
      <c r="J211" s="4"/>
      <c r="K211" s="5">
        <f t="shared" si="16"/>
        <v>108.19107408791875</v>
      </c>
      <c r="L211" s="5">
        <f t="shared" si="17"/>
        <v>35.906879999999994</v>
      </c>
      <c r="M211" s="5">
        <f t="shared" si="18"/>
        <v>72.284194087918763</v>
      </c>
      <c r="N211" s="4"/>
    </row>
    <row r="212" spans="1:14" ht="15.75" x14ac:dyDescent="0.25">
      <c r="A212" s="9" t="str">
        <f t="shared" si="19"/>
        <v>-</v>
      </c>
      <c r="B212" s="8">
        <v>570</v>
      </c>
      <c r="C212" s="5" t="str">
        <f t="shared" si="24"/>
        <v/>
      </c>
      <c r="D212" s="5" t="str">
        <f t="shared" si="24"/>
        <v/>
      </c>
      <c r="E212" s="5" t="str">
        <f t="shared" si="24"/>
        <v/>
      </c>
      <c r="F212" s="5" t="str">
        <f t="shared" si="24"/>
        <v/>
      </c>
      <c r="G212" s="5">
        <f t="shared" si="24"/>
        <v>8.9700681092023143E-2</v>
      </c>
      <c r="H212" s="7">
        <f t="shared" si="14"/>
        <v>8.9700681092023143E-2</v>
      </c>
      <c r="I212" s="6">
        <f t="shared" si="15"/>
        <v>51.129388222453194</v>
      </c>
      <c r="J212" s="4"/>
      <c r="K212" s="5">
        <f t="shared" si="16"/>
        <v>108.39430303160077</v>
      </c>
      <c r="L212" s="5">
        <f t="shared" si="17"/>
        <v>36.224640000000001</v>
      </c>
      <c r="M212" s="5">
        <f t="shared" si="18"/>
        <v>72.169663031600777</v>
      </c>
      <c r="N212" s="4"/>
    </row>
    <row r="213" spans="1:14" ht="15.75" x14ac:dyDescent="0.25">
      <c r="A213" s="9" t="str">
        <f t="shared" si="19"/>
        <v>-</v>
      </c>
      <c r="B213" s="8">
        <v>575</v>
      </c>
      <c r="C213" s="5" t="str">
        <f t="shared" si="24"/>
        <v/>
      </c>
      <c r="D213" s="5" t="str">
        <f t="shared" si="24"/>
        <v/>
      </c>
      <c r="E213" s="5" t="str">
        <f t="shared" si="24"/>
        <v/>
      </c>
      <c r="F213" s="5" t="str">
        <f t="shared" si="24"/>
        <v/>
      </c>
      <c r="G213" s="5">
        <f t="shared" si="24"/>
        <v>8.9086245930473915E-2</v>
      </c>
      <c r="H213" s="7">
        <f t="shared" si="14"/>
        <v>8.9086245930473915E-2</v>
      </c>
      <c r="I213" s="6">
        <f t="shared" si="15"/>
        <v>51.224591410022498</v>
      </c>
      <c r="J213" s="4"/>
      <c r="K213" s="5">
        <f t="shared" si="16"/>
        <v>108.5961337892477</v>
      </c>
      <c r="L213" s="5">
        <f t="shared" si="17"/>
        <v>36.542399999999994</v>
      </c>
      <c r="M213" s="5">
        <f t="shared" si="18"/>
        <v>72.053733789247701</v>
      </c>
      <c r="N213" s="4"/>
    </row>
    <row r="214" spans="1:14" ht="15.75" x14ac:dyDescent="0.25">
      <c r="A214" s="9" t="str">
        <f t="shared" si="19"/>
        <v>-</v>
      </c>
      <c r="B214" s="8">
        <v>580</v>
      </c>
      <c r="C214" s="5" t="str">
        <f t="shared" si="24"/>
        <v/>
      </c>
      <c r="D214" s="5" t="str">
        <f t="shared" si="24"/>
        <v/>
      </c>
      <c r="E214" s="5" t="str">
        <f t="shared" si="24"/>
        <v/>
      </c>
      <c r="F214" s="5" t="str">
        <f t="shared" si="24"/>
        <v/>
      </c>
      <c r="G214" s="5">
        <f t="shared" si="24"/>
        <v>8.8481284981967667E-2</v>
      </c>
      <c r="H214" s="7">
        <f t="shared" si="14"/>
        <v>8.8481284981967667E-2</v>
      </c>
      <c r="I214" s="6">
        <f t="shared" si="15"/>
        <v>51.319145289541247</v>
      </c>
      <c r="J214" s="4"/>
      <c r="K214" s="5">
        <f t="shared" si="16"/>
        <v>108.79658801382743</v>
      </c>
      <c r="L214" s="5">
        <f t="shared" si="17"/>
        <v>36.860159999999993</v>
      </c>
      <c r="M214" s="5">
        <f t="shared" si="18"/>
        <v>71.936428013827438</v>
      </c>
      <c r="N214" s="4"/>
    </row>
    <row r="215" spans="1:14" ht="15.75" x14ac:dyDescent="0.25">
      <c r="A215" s="9" t="str">
        <f t="shared" si="19"/>
        <v>-</v>
      </c>
      <c r="B215" s="8">
        <v>585</v>
      </c>
      <c r="C215" s="5" t="str">
        <f t="shared" si="24"/>
        <v/>
      </c>
      <c r="D215" s="5" t="str">
        <f t="shared" si="24"/>
        <v/>
      </c>
      <c r="E215" s="5" t="str">
        <f t="shared" si="24"/>
        <v/>
      </c>
      <c r="F215" s="5" t="str">
        <f t="shared" si="24"/>
        <v/>
      </c>
      <c r="G215" s="5">
        <f t="shared" si="24"/>
        <v>8.7885572359151898E-2</v>
      </c>
      <c r="H215" s="7">
        <f t="shared" si="14"/>
        <v>8.7885572359151898E-2</v>
      </c>
      <c r="I215" s="6">
        <f t="shared" si="15"/>
        <v>51.413059830103862</v>
      </c>
      <c r="J215" s="4"/>
      <c r="K215" s="5">
        <f t="shared" si="16"/>
        <v>108.99568683982019</v>
      </c>
      <c r="L215" s="5">
        <f t="shared" si="17"/>
        <v>37.17792</v>
      </c>
      <c r="M215" s="5">
        <f t="shared" si="18"/>
        <v>71.817766839820194</v>
      </c>
      <c r="N215" s="4"/>
    </row>
    <row r="216" spans="1:14" ht="15.75" x14ac:dyDescent="0.25">
      <c r="A216" s="9" t="str">
        <f t="shared" si="19"/>
        <v>-</v>
      </c>
      <c r="B216" s="8">
        <v>590</v>
      </c>
      <c r="C216" s="5" t="str">
        <f t="shared" si="24"/>
        <v/>
      </c>
      <c r="D216" s="5" t="str">
        <f t="shared" si="24"/>
        <v/>
      </c>
      <c r="E216" s="5" t="str">
        <f t="shared" si="24"/>
        <v/>
      </c>
      <c r="F216" s="5" t="str">
        <f t="shared" si="24"/>
        <v/>
      </c>
      <c r="G216" s="5">
        <f t="shared" si="24"/>
        <v>8.7298889430721019E-2</v>
      </c>
      <c r="H216" s="7">
        <f t="shared" si="14"/>
        <v>8.7298889430721019E-2</v>
      </c>
      <c r="I216" s="6">
        <f t="shared" si="15"/>
        <v>51.506344764125402</v>
      </c>
      <c r="J216" s="4"/>
      <c r="K216" s="5">
        <f t="shared" si="16"/>
        <v>109.19345089994584</v>
      </c>
      <c r="L216" s="5">
        <f t="shared" si="17"/>
        <v>37.49568</v>
      </c>
      <c r="M216" s="5">
        <f t="shared" si="18"/>
        <v>71.697770899945851</v>
      </c>
      <c r="N216" s="4"/>
    </row>
    <row r="217" spans="1:14" ht="15.75" x14ac:dyDescent="0.25">
      <c r="A217" s="9" t="str">
        <f t="shared" si="19"/>
        <v>-</v>
      </c>
      <c r="B217" s="8">
        <v>595</v>
      </c>
      <c r="C217" s="5" t="str">
        <f t="shared" si="24"/>
        <v/>
      </c>
      <c r="D217" s="5" t="str">
        <f t="shared" si="24"/>
        <v/>
      </c>
      <c r="E217" s="5" t="str">
        <f t="shared" si="24"/>
        <v/>
      </c>
      <c r="F217" s="5" t="str">
        <f t="shared" si="24"/>
        <v/>
      </c>
      <c r="G217" s="5">
        <f t="shared" si="24"/>
        <v>8.6721024529263516E-2</v>
      </c>
      <c r="H217" s="7">
        <f t="shared" si="14"/>
        <v>8.6721024529263516E-2</v>
      </c>
      <c r="I217" s="6">
        <f t="shared" si="15"/>
        <v>51.599009594911792</v>
      </c>
      <c r="J217" s="4"/>
      <c r="K217" s="5">
        <f t="shared" si="16"/>
        <v>109.38990034121299</v>
      </c>
      <c r="L217" s="5">
        <f t="shared" si="17"/>
        <v>37.813439999999993</v>
      </c>
      <c r="M217" s="5">
        <f t="shared" si="18"/>
        <v>71.576460341212993</v>
      </c>
      <c r="N217" s="4"/>
    </row>
    <row r="218" spans="1:14" ht="15.75" x14ac:dyDescent="0.25">
      <c r="A218" s="9" t="str">
        <f t="shared" si="19"/>
        <v>-</v>
      </c>
      <c r="B218" s="8">
        <v>600</v>
      </c>
      <c r="C218" s="5" t="str">
        <f t="shared" ref="C218:G227" si="25">IF(AND($B218&gt;=C$93,$B218&lt;=C$94),(C$95/60)*$B218^(-C$96),"")</f>
        <v/>
      </c>
      <c r="D218" s="5" t="str">
        <f t="shared" si="25"/>
        <v/>
      </c>
      <c r="E218" s="5" t="str">
        <f t="shared" si="25"/>
        <v/>
      </c>
      <c r="F218" s="5" t="str">
        <f t="shared" si="25"/>
        <v/>
      </c>
      <c r="G218" s="5">
        <f t="shared" si="25"/>
        <v>8.6151772673213084E-2</v>
      </c>
      <c r="H218" s="7">
        <f t="shared" si="14"/>
        <v>8.6151772673213084E-2</v>
      </c>
      <c r="I218" s="6">
        <f t="shared" si="15"/>
        <v>51.691063603927851</v>
      </c>
      <c r="J218" s="4"/>
      <c r="K218" s="5">
        <f t="shared" si="16"/>
        <v>109.58505484032705</v>
      </c>
      <c r="L218" s="5">
        <f t="shared" si="17"/>
        <v>38.1312</v>
      </c>
      <c r="M218" s="5">
        <f t="shared" si="18"/>
        <v>71.45385484032704</v>
      </c>
      <c r="N218" s="4"/>
    </row>
    <row r="219" spans="1:14" ht="15.75" x14ac:dyDescent="0.25">
      <c r="A219" s="9" t="str">
        <f t="shared" si="19"/>
        <v>-</v>
      </c>
      <c r="B219" s="8">
        <v>605</v>
      </c>
      <c r="C219" s="5" t="str">
        <f t="shared" si="25"/>
        <v/>
      </c>
      <c r="D219" s="5" t="str">
        <f t="shared" si="25"/>
        <v/>
      </c>
      <c r="E219" s="5" t="str">
        <f t="shared" si="25"/>
        <v/>
      </c>
      <c r="F219" s="5" t="str">
        <f t="shared" si="25"/>
        <v/>
      </c>
      <c r="G219" s="5">
        <f t="shared" si="25"/>
        <v>8.5590935302107304E-2</v>
      </c>
      <c r="H219" s="7">
        <f t="shared" si="14"/>
        <v>8.5590935302107304E-2</v>
      </c>
      <c r="I219" s="6">
        <f t="shared" si="15"/>
        <v>51.782515857774918</v>
      </c>
      <c r="J219" s="4"/>
      <c r="K219" s="5">
        <f t="shared" si="16"/>
        <v>109.77893361848282</v>
      </c>
      <c r="L219" s="5">
        <f t="shared" si="17"/>
        <v>38.44896</v>
      </c>
      <c r="M219" s="5">
        <f t="shared" si="18"/>
        <v>71.329973618482825</v>
      </c>
      <c r="N219" s="4"/>
    </row>
    <row r="220" spans="1:14" ht="15.75" x14ac:dyDescent="0.25">
      <c r="A220" s="9" t="str">
        <f t="shared" si="19"/>
        <v>-</v>
      </c>
      <c r="B220" s="8">
        <v>610</v>
      </c>
      <c r="C220" s="5" t="str">
        <f t="shared" si="25"/>
        <v/>
      </c>
      <c r="D220" s="5" t="str">
        <f t="shared" si="25"/>
        <v/>
      </c>
      <c r="E220" s="5" t="str">
        <f t="shared" si="25"/>
        <v/>
      </c>
      <c r="F220" s="5" t="str">
        <f t="shared" si="25"/>
        <v/>
      </c>
      <c r="G220" s="5">
        <f t="shared" si="25"/>
        <v>8.5038320024416969E-2</v>
      </c>
      <c r="H220" s="7">
        <f t="shared" si="14"/>
        <v>8.5038320024416969E-2</v>
      </c>
      <c r="I220" s="6">
        <f t="shared" si="15"/>
        <v>51.873375214894352</v>
      </c>
      <c r="J220" s="4"/>
      <c r="K220" s="5">
        <f t="shared" si="16"/>
        <v>109.97155545557604</v>
      </c>
      <c r="L220" s="5">
        <f t="shared" si="17"/>
        <v>38.766719999999992</v>
      </c>
      <c r="M220" s="5">
        <f t="shared" si="18"/>
        <v>71.204835455576045</v>
      </c>
      <c r="N220" s="4"/>
    </row>
    <row r="221" spans="1:14" ht="15.75" x14ac:dyDescent="0.25">
      <c r="A221" s="9" t="str">
        <f t="shared" si="19"/>
        <v>-</v>
      </c>
      <c r="B221" s="8">
        <v>615</v>
      </c>
      <c r="C221" s="5" t="str">
        <f t="shared" si="25"/>
        <v/>
      </c>
      <c r="D221" s="5" t="str">
        <f t="shared" si="25"/>
        <v/>
      </c>
      <c r="E221" s="5" t="str">
        <f t="shared" si="25"/>
        <v/>
      </c>
      <c r="F221" s="5" t="str">
        <f t="shared" si="25"/>
        <v/>
      </c>
      <c r="G221" s="5">
        <f t="shared" si="25"/>
        <v>8.4493740377249368E-2</v>
      </c>
      <c r="H221" s="7">
        <f t="shared" si="14"/>
        <v>8.4493740377249368E-2</v>
      </c>
      <c r="I221" s="6">
        <f t="shared" si="15"/>
        <v>51.963650332008363</v>
      </c>
      <c r="J221" s="4"/>
      <c r="K221" s="5">
        <f t="shared" si="16"/>
        <v>110.16293870385772</v>
      </c>
      <c r="L221" s="5">
        <f t="shared" si="17"/>
        <v>39.084479999999999</v>
      </c>
      <c r="M221" s="5">
        <f t="shared" si="18"/>
        <v>71.07845870385772</v>
      </c>
      <c r="N221" s="4"/>
    </row>
    <row r="222" spans="1:14" ht="15.75" x14ac:dyDescent="0.25">
      <c r="A222" s="9" t="str">
        <f t="shared" si="19"/>
        <v>-</v>
      </c>
      <c r="B222" s="8">
        <v>620</v>
      </c>
      <c r="C222" s="5" t="str">
        <f t="shared" si="25"/>
        <v/>
      </c>
      <c r="D222" s="5" t="str">
        <f t="shared" si="25"/>
        <v/>
      </c>
      <c r="E222" s="5" t="str">
        <f t="shared" si="25"/>
        <v/>
      </c>
      <c r="F222" s="5" t="str">
        <f t="shared" si="25"/>
        <v/>
      </c>
      <c r="G222" s="5">
        <f t="shared" si="25"/>
        <v>8.3957015597275655E-2</v>
      </c>
      <c r="H222" s="7">
        <f t="shared" si="14"/>
        <v>8.3957015597275655E-2</v>
      </c>
      <c r="I222" s="6">
        <f t="shared" si="15"/>
        <v>52.053349670310908</v>
      </c>
      <c r="J222" s="4"/>
      <c r="K222" s="5">
        <f t="shared" si="16"/>
        <v>110.35310130105913</v>
      </c>
      <c r="L222" s="5">
        <f t="shared" si="17"/>
        <v>39.402239999999999</v>
      </c>
      <c r="M222" s="5">
        <f t="shared" si="18"/>
        <v>70.95086130105912</v>
      </c>
      <c r="N222" s="4"/>
    </row>
    <row r="223" spans="1:14" ht="15.75" x14ac:dyDescent="0.25">
      <c r="A223" s="9" t="str">
        <f t="shared" si="19"/>
        <v>-</v>
      </c>
      <c r="B223" s="8">
        <v>625</v>
      </c>
      <c r="C223" s="5" t="str">
        <f t="shared" si="25"/>
        <v/>
      </c>
      <c r="D223" s="5" t="str">
        <f t="shared" si="25"/>
        <v/>
      </c>
      <c r="E223" s="5" t="str">
        <f t="shared" si="25"/>
        <v/>
      </c>
      <c r="F223" s="5" t="str">
        <f t="shared" si="25"/>
        <v/>
      </c>
      <c r="G223" s="5">
        <f t="shared" si="25"/>
        <v>8.3427970402273288E-2</v>
      </c>
      <c r="H223" s="7">
        <f t="shared" si="14"/>
        <v>8.3427970402273288E-2</v>
      </c>
      <c r="I223" s="6">
        <f t="shared" si="15"/>
        <v>52.142481501420804</v>
      </c>
      <c r="J223" s="4"/>
      <c r="K223" s="5">
        <f t="shared" si="16"/>
        <v>110.5420607830121</v>
      </c>
      <c r="L223" s="5">
        <f t="shared" si="17"/>
        <v>39.72</v>
      </c>
      <c r="M223" s="5">
        <f t="shared" si="18"/>
        <v>70.822060783012105</v>
      </c>
      <c r="N223" s="4"/>
    </row>
    <row r="224" spans="1:14" ht="15.75" x14ac:dyDescent="0.25">
      <c r="A224" s="9" t="str">
        <f t="shared" si="19"/>
        <v>-</v>
      </c>
      <c r="B224" s="8">
        <v>630</v>
      </c>
      <c r="C224" s="5" t="str">
        <f t="shared" si="25"/>
        <v/>
      </c>
      <c r="D224" s="5" t="str">
        <f t="shared" si="25"/>
        <v/>
      </c>
      <c r="E224" s="5" t="str">
        <f t="shared" si="25"/>
        <v/>
      </c>
      <c r="F224" s="5" t="str">
        <f t="shared" si="25"/>
        <v/>
      </c>
      <c r="G224" s="5">
        <f t="shared" si="25"/>
        <v>8.2906434782709537E-2</v>
      </c>
      <c r="H224" s="7">
        <f t="shared" si="14"/>
        <v>8.2906434782709537E-2</v>
      </c>
      <c r="I224" s="6">
        <f t="shared" si="15"/>
        <v>52.231053913107012</v>
      </c>
      <c r="J224" s="4"/>
      <c r="K224" s="5">
        <f t="shared" si="16"/>
        <v>110.72983429578686</v>
      </c>
      <c r="L224" s="5">
        <f t="shared" si="17"/>
        <v>40.037759999999992</v>
      </c>
      <c r="M224" s="5">
        <f t="shared" si="18"/>
        <v>70.692074295786867</v>
      </c>
      <c r="N224" s="4"/>
    </row>
    <row r="225" spans="1:14" ht="15.75" x14ac:dyDescent="0.25">
      <c r="A225" s="9" t="str">
        <f t="shared" si="19"/>
        <v>-</v>
      </c>
      <c r="B225" s="8">
        <v>635</v>
      </c>
      <c r="C225" s="5" t="str">
        <f t="shared" si="25"/>
        <v/>
      </c>
      <c r="D225" s="5" t="str">
        <f t="shared" si="25"/>
        <v/>
      </c>
      <c r="E225" s="5" t="str">
        <f t="shared" si="25"/>
        <v/>
      </c>
      <c r="F225" s="5" t="str">
        <f t="shared" si="25"/>
        <v/>
      </c>
      <c r="G225" s="5">
        <f t="shared" si="25"/>
        <v>8.2392243802830431E-2</v>
      </c>
      <c r="H225" s="7">
        <f t="shared" si="14"/>
        <v>8.2392243802830431E-2</v>
      </c>
      <c r="I225" s="6">
        <f t="shared" si="15"/>
        <v>52.319074814797325</v>
      </c>
      <c r="J225" s="4"/>
      <c r="K225" s="5">
        <f t="shared" si="16"/>
        <v>110.91643860737034</v>
      </c>
      <c r="L225" s="5">
        <f t="shared" si="17"/>
        <v>40.355519999999999</v>
      </c>
      <c r="M225" s="5">
        <f t="shared" si="18"/>
        <v>70.56091860737034</v>
      </c>
      <c r="N225" s="4"/>
    </row>
    <row r="226" spans="1:14" ht="15.75" x14ac:dyDescent="0.25">
      <c r="A226" s="9" t="str">
        <f t="shared" si="19"/>
        <v>-</v>
      </c>
      <c r="B226" s="8">
        <v>640</v>
      </c>
      <c r="C226" s="5" t="str">
        <f t="shared" si="25"/>
        <v/>
      </c>
      <c r="D226" s="5" t="str">
        <f t="shared" si="25"/>
        <v/>
      </c>
      <c r="E226" s="5" t="str">
        <f t="shared" si="25"/>
        <v/>
      </c>
      <c r="F226" s="5" t="str">
        <f t="shared" si="25"/>
        <v/>
      </c>
      <c r="G226" s="5">
        <f t="shared" si="25"/>
        <v>8.1885237410750142E-2</v>
      </c>
      <c r="H226" s="7">
        <f t="shared" ref="H226:H289" si="26">AVERAGE(C226:G226)</f>
        <v>8.1885237410750142E-2</v>
      </c>
      <c r="I226" s="6">
        <f t="shared" ref="I226:I289" si="27">H226*B226</f>
        <v>52.406551942880093</v>
      </c>
      <c r="J226" s="4"/>
      <c r="K226" s="5">
        <f t="shared" ref="K226:K289" si="28">$C$85*I226/1000</f>
        <v>111.1018901189058</v>
      </c>
      <c r="L226" s="5">
        <f t="shared" ref="L226:L289" si="29">B226*60*$C$86/1000</f>
        <v>40.673279999999998</v>
      </c>
      <c r="M226" s="5">
        <f t="shared" ref="M226:M289" si="30">MAX(0,K226-L226)</f>
        <v>70.428610118905794</v>
      </c>
      <c r="N226" s="4"/>
    </row>
    <row r="227" spans="1:14" ht="15.75" x14ac:dyDescent="0.25">
      <c r="A227" s="9" t="str">
        <f t="shared" ref="A227:A290" si="31">IF(M227=$C$87,"MAX","-")</f>
        <v>-</v>
      </c>
      <c r="B227" s="8">
        <v>645</v>
      </c>
      <c r="C227" s="5" t="str">
        <f t="shared" si="25"/>
        <v/>
      </c>
      <c r="D227" s="5" t="str">
        <f t="shared" si="25"/>
        <v/>
      </c>
      <c r="E227" s="5" t="str">
        <f t="shared" si="25"/>
        <v/>
      </c>
      <c r="F227" s="5" t="str">
        <f t="shared" si="25"/>
        <v/>
      </c>
      <c r="G227" s="5">
        <f t="shared" si="25"/>
        <v>8.1385260257067063E-2</v>
      </c>
      <c r="H227" s="7">
        <f t="shared" si="26"/>
        <v>8.1385260257067063E-2</v>
      </c>
      <c r="I227" s="6">
        <f t="shared" si="27"/>
        <v>52.493492865808257</v>
      </c>
      <c r="J227" s="4"/>
      <c r="K227" s="5">
        <f t="shared" si="28"/>
        <v>111.2862048755135</v>
      </c>
      <c r="L227" s="5">
        <f t="shared" si="29"/>
        <v>40.991039999999991</v>
      </c>
      <c r="M227" s="5">
        <f t="shared" si="30"/>
        <v>70.295164875513507</v>
      </c>
      <c r="N227" s="4"/>
    </row>
    <row r="228" spans="1:14" ht="15.75" x14ac:dyDescent="0.25">
      <c r="A228" s="9" t="str">
        <f t="shared" si="31"/>
        <v>-</v>
      </c>
      <c r="B228" s="8">
        <v>650</v>
      </c>
      <c r="C228" s="5" t="str">
        <f t="shared" ref="C228:G237" si="32">IF(AND($B228&gt;=C$93,$B228&lt;=C$94),(C$95/60)*$B228^(-C$96),"")</f>
        <v/>
      </c>
      <c r="D228" s="5" t="str">
        <f t="shared" si="32"/>
        <v/>
      </c>
      <c r="E228" s="5" t="str">
        <f t="shared" si="32"/>
        <v/>
      </c>
      <c r="F228" s="5" t="str">
        <f t="shared" si="32"/>
        <v/>
      </c>
      <c r="G228" s="5">
        <f t="shared" si="32"/>
        <v>8.0892161521560688E-2</v>
      </c>
      <c r="H228" s="7">
        <f t="shared" si="26"/>
        <v>8.0892161521560688E-2</v>
      </c>
      <c r="I228" s="6">
        <f t="shared" si="27"/>
        <v>52.579904989014445</v>
      </c>
      <c r="J228" s="4"/>
      <c r="K228" s="5">
        <f t="shared" si="28"/>
        <v>111.46939857671062</v>
      </c>
      <c r="L228" s="5">
        <f t="shared" si="29"/>
        <v>41.308799999999998</v>
      </c>
      <c r="M228" s="5">
        <f t="shared" si="30"/>
        <v>70.160598576710612</v>
      </c>
      <c r="N228" s="4"/>
    </row>
    <row r="229" spans="1:14" ht="15.75" x14ac:dyDescent="0.25">
      <c r="A229" s="9" t="str">
        <f t="shared" si="31"/>
        <v>-</v>
      </c>
      <c r="B229" s="8">
        <v>655</v>
      </c>
      <c r="C229" s="5" t="str">
        <f t="shared" si="32"/>
        <v/>
      </c>
      <c r="D229" s="5" t="str">
        <f t="shared" si="32"/>
        <v/>
      </c>
      <c r="E229" s="5" t="str">
        <f t="shared" si="32"/>
        <v/>
      </c>
      <c r="F229" s="5" t="str">
        <f t="shared" si="32"/>
        <v/>
      </c>
      <c r="G229" s="5">
        <f t="shared" si="32"/>
        <v>8.0405794747550788E-2</v>
      </c>
      <c r="H229" s="7">
        <f t="shared" si="26"/>
        <v>8.0405794747550788E-2</v>
      </c>
      <c r="I229" s="6">
        <f t="shared" si="27"/>
        <v>52.665795559645765</v>
      </c>
      <c r="J229" s="4"/>
      <c r="K229" s="5">
        <f t="shared" si="28"/>
        <v>111.65148658644902</v>
      </c>
      <c r="L229" s="5">
        <f t="shared" si="29"/>
        <v>41.626559999999998</v>
      </c>
      <c r="M229" s="5">
        <f t="shared" si="30"/>
        <v>70.024926586449027</v>
      </c>
      <c r="N229" s="4"/>
    </row>
    <row r="230" spans="1:14" ht="15.75" x14ac:dyDescent="0.25">
      <c r="A230" s="9" t="str">
        <f t="shared" si="31"/>
        <v>-</v>
      </c>
      <c r="B230" s="8">
        <v>660</v>
      </c>
      <c r="C230" s="5" t="str">
        <f t="shared" si="32"/>
        <v/>
      </c>
      <c r="D230" s="5" t="str">
        <f t="shared" si="32"/>
        <v/>
      </c>
      <c r="E230" s="5" t="str">
        <f t="shared" si="32"/>
        <v/>
      </c>
      <c r="F230" s="5" t="str">
        <f t="shared" si="32"/>
        <v/>
      </c>
      <c r="G230" s="5">
        <f t="shared" si="32"/>
        <v>7.9926017683524003E-2</v>
      </c>
      <c r="H230" s="7">
        <f t="shared" si="26"/>
        <v>7.9926017683524003E-2</v>
      </c>
      <c r="I230" s="6">
        <f t="shared" si="27"/>
        <v>52.751171671125839</v>
      </c>
      <c r="J230" s="4"/>
      <c r="K230" s="5">
        <f t="shared" si="28"/>
        <v>111.83248394278678</v>
      </c>
      <c r="L230" s="5">
        <f t="shared" si="29"/>
        <v>41.944319999999998</v>
      </c>
      <c r="M230" s="5">
        <f t="shared" si="30"/>
        <v>69.888163942786775</v>
      </c>
      <c r="N230" s="4"/>
    </row>
    <row r="231" spans="1:14" ht="15.75" x14ac:dyDescent="0.25">
      <c r="A231" s="9" t="str">
        <f t="shared" si="31"/>
        <v>-</v>
      </c>
      <c r="B231" s="8">
        <v>665</v>
      </c>
      <c r="C231" s="5" t="str">
        <f t="shared" si="32"/>
        <v/>
      </c>
      <c r="D231" s="5" t="str">
        <f t="shared" si="32"/>
        <v/>
      </c>
      <c r="E231" s="5" t="str">
        <f t="shared" si="32"/>
        <v/>
      </c>
      <c r="F231" s="5" t="str">
        <f t="shared" si="32"/>
        <v/>
      </c>
      <c r="G231" s="5">
        <f t="shared" si="32"/>
        <v>7.9452692131657468E-2</v>
      </c>
      <c r="H231" s="7">
        <f t="shared" si="26"/>
        <v>7.9452692131657468E-2</v>
      </c>
      <c r="I231" s="6">
        <f t="shared" si="27"/>
        <v>52.836040267552214</v>
      </c>
      <c r="J231" s="4"/>
      <c r="K231" s="5">
        <f t="shared" si="28"/>
        <v>112.01240536721069</v>
      </c>
      <c r="L231" s="5">
        <f t="shared" si="29"/>
        <v>42.262079999999997</v>
      </c>
      <c r="M231" s="5">
        <f t="shared" si="30"/>
        <v>69.750325367210692</v>
      </c>
      <c r="N231" s="4"/>
    </row>
    <row r="232" spans="1:14" ht="15.75" x14ac:dyDescent="0.25">
      <c r="A232" s="9" t="str">
        <f t="shared" si="31"/>
        <v>-</v>
      </c>
      <c r="B232" s="8">
        <v>670</v>
      </c>
      <c r="C232" s="5" t="str">
        <f t="shared" si="32"/>
        <v/>
      </c>
      <c r="D232" s="5" t="str">
        <f t="shared" si="32"/>
        <v/>
      </c>
      <c r="E232" s="5" t="str">
        <f t="shared" si="32"/>
        <v/>
      </c>
      <c r="F232" s="5" t="str">
        <f t="shared" si="32"/>
        <v/>
      </c>
      <c r="G232" s="5">
        <f t="shared" si="32"/>
        <v>7.8985683802889312E-2</v>
      </c>
      <c r="H232" s="7">
        <f t="shared" si="26"/>
        <v>7.8985683802889312E-2</v>
      </c>
      <c r="I232" s="6">
        <f t="shared" si="27"/>
        <v>52.920408147935838</v>
      </c>
      <c r="J232" s="4"/>
      <c r="K232" s="5">
        <f t="shared" si="28"/>
        <v>112.19126527362398</v>
      </c>
      <c r="L232" s="5">
        <f t="shared" si="29"/>
        <v>42.579839999999997</v>
      </c>
      <c r="M232" s="5">
        <f t="shared" si="30"/>
        <v>69.611425273623979</v>
      </c>
      <c r="N232" s="4"/>
    </row>
    <row r="233" spans="1:14" ht="15.75" x14ac:dyDescent="0.25">
      <c r="A233" s="9" t="str">
        <f t="shared" si="31"/>
        <v>-</v>
      </c>
      <c r="B233" s="8">
        <v>675</v>
      </c>
      <c r="C233" s="5" t="str">
        <f t="shared" si="32"/>
        <v/>
      </c>
      <c r="D233" s="5" t="str">
        <f t="shared" si="32"/>
        <v/>
      </c>
      <c r="E233" s="5" t="str">
        <f t="shared" si="32"/>
        <v/>
      </c>
      <c r="F233" s="5" t="str">
        <f t="shared" si="32"/>
        <v/>
      </c>
      <c r="G233" s="5">
        <f t="shared" si="32"/>
        <v>7.8524862178206339E-2</v>
      </c>
      <c r="H233" s="7">
        <f t="shared" si="26"/>
        <v>7.8524862178206339E-2</v>
      </c>
      <c r="I233" s="6">
        <f t="shared" si="27"/>
        <v>53.004281970289277</v>
      </c>
      <c r="J233" s="4"/>
      <c r="K233" s="5">
        <f t="shared" si="28"/>
        <v>112.36907777701327</v>
      </c>
      <c r="L233" s="5">
        <f t="shared" si="29"/>
        <v>42.897599999999997</v>
      </c>
      <c r="M233" s="5">
        <f t="shared" si="30"/>
        <v>69.471477777013277</v>
      </c>
      <c r="N233" s="4"/>
    </row>
    <row r="234" spans="1:14" ht="15.75" x14ac:dyDescent="0.25">
      <c r="A234" s="9" t="str">
        <f t="shared" si="31"/>
        <v>-</v>
      </c>
      <c r="B234" s="8">
        <v>680</v>
      </c>
      <c r="C234" s="5" t="str">
        <f t="shared" si="32"/>
        <v/>
      </c>
      <c r="D234" s="5" t="str">
        <f t="shared" si="32"/>
        <v/>
      </c>
      <c r="E234" s="5" t="str">
        <f t="shared" si="32"/>
        <v/>
      </c>
      <c r="F234" s="5" t="str">
        <f t="shared" si="32"/>
        <v/>
      </c>
      <c r="G234" s="5">
        <f t="shared" si="32"/>
        <v>7.8070100375839474E-2</v>
      </c>
      <c r="H234" s="7">
        <f t="shared" si="26"/>
        <v>7.8070100375839474E-2</v>
      </c>
      <c r="I234" s="6">
        <f t="shared" si="27"/>
        <v>53.08766825557084</v>
      </c>
      <c r="J234" s="4"/>
      <c r="K234" s="5">
        <f t="shared" si="28"/>
        <v>112.54585670181018</v>
      </c>
      <c r="L234" s="5">
        <f t="shared" si="29"/>
        <v>43.21535999999999</v>
      </c>
      <c r="M234" s="5">
        <f t="shared" si="30"/>
        <v>69.330496701810191</v>
      </c>
      <c r="N234" s="4"/>
    </row>
    <row r="235" spans="1:14" ht="15.75" x14ac:dyDescent="0.25">
      <c r="A235" s="9" t="str">
        <f t="shared" si="31"/>
        <v>-</v>
      </c>
      <c r="B235" s="8">
        <v>685</v>
      </c>
      <c r="C235" s="5" t="str">
        <f t="shared" si="32"/>
        <v/>
      </c>
      <c r="D235" s="5" t="str">
        <f t="shared" si="32"/>
        <v/>
      </c>
      <c r="E235" s="5" t="str">
        <f t="shared" si="32"/>
        <v/>
      </c>
      <c r="F235" s="5" t="str">
        <f t="shared" si="32"/>
        <v/>
      </c>
      <c r="G235" s="5">
        <f t="shared" si="32"/>
        <v>7.7621275024072525E-2</v>
      </c>
      <c r="H235" s="7">
        <f t="shared" si="26"/>
        <v>7.7621275024072525E-2</v>
      </c>
      <c r="I235" s="6">
        <f t="shared" si="27"/>
        <v>53.170573391489683</v>
      </c>
      <c r="J235" s="4"/>
      <c r="K235" s="5">
        <f t="shared" si="28"/>
        <v>112.72161558995812</v>
      </c>
      <c r="L235" s="5">
        <f t="shared" si="29"/>
        <v>43.533119999999997</v>
      </c>
      <c r="M235" s="5">
        <f t="shared" si="30"/>
        <v>69.188495589958123</v>
      </c>
      <c r="N235" s="4"/>
    </row>
    <row r="236" spans="1:14" ht="15.75" x14ac:dyDescent="0.25">
      <c r="A236" s="9" t="str">
        <f t="shared" si="31"/>
        <v>-</v>
      </c>
      <c r="B236" s="8">
        <v>690</v>
      </c>
      <c r="C236" s="5" t="str">
        <f t="shared" si="32"/>
        <v/>
      </c>
      <c r="D236" s="5" t="str">
        <f t="shared" si="32"/>
        <v/>
      </c>
      <c r="E236" s="5" t="str">
        <f t="shared" si="32"/>
        <v/>
      </c>
      <c r="F236" s="5" t="str">
        <f t="shared" si="32"/>
        <v/>
      </c>
      <c r="G236" s="5">
        <f t="shared" si="32"/>
        <v>7.7178266139390203E-2</v>
      </c>
      <c r="H236" s="7">
        <f t="shared" si="26"/>
        <v>7.7178266139390203E-2</v>
      </c>
      <c r="I236" s="6">
        <f t="shared" si="27"/>
        <v>53.253003636179237</v>
      </c>
      <c r="J236" s="4"/>
      <c r="K236" s="5">
        <f t="shared" si="28"/>
        <v>112.89636770869998</v>
      </c>
      <c r="L236" s="5">
        <f t="shared" si="29"/>
        <v>43.850879999999997</v>
      </c>
      <c r="M236" s="5">
        <f t="shared" si="30"/>
        <v>69.045487708699994</v>
      </c>
      <c r="N236" s="4"/>
    </row>
    <row r="237" spans="1:14" ht="15.75" x14ac:dyDescent="0.25">
      <c r="A237" s="9" t="str">
        <f t="shared" si="31"/>
        <v>-</v>
      </c>
      <c r="B237" s="8">
        <v>695</v>
      </c>
      <c r="C237" s="5" t="str">
        <f t="shared" si="32"/>
        <v/>
      </c>
      <c r="D237" s="5" t="str">
        <f t="shared" si="32"/>
        <v/>
      </c>
      <c r="E237" s="5" t="str">
        <f t="shared" si="32"/>
        <v/>
      </c>
      <c r="F237" s="5" t="str">
        <f t="shared" si="32"/>
        <v/>
      </c>
      <c r="G237" s="5">
        <f t="shared" si="32"/>
        <v>7.67409570097011E-2</v>
      </c>
      <c r="H237" s="7">
        <f t="shared" si="26"/>
        <v>7.67409570097011E-2</v>
      </c>
      <c r="I237" s="6">
        <f t="shared" si="27"/>
        <v>53.334965121742265</v>
      </c>
      <c r="J237" s="4"/>
      <c r="K237" s="5">
        <f t="shared" si="28"/>
        <v>113.07012605809361</v>
      </c>
      <c r="L237" s="5">
        <f t="shared" si="29"/>
        <v>44.168639999999996</v>
      </c>
      <c r="M237" s="5">
        <f t="shared" si="30"/>
        <v>68.90148605809361</v>
      </c>
      <c r="N237" s="4"/>
    </row>
    <row r="238" spans="1:14" ht="15.75" x14ac:dyDescent="0.25">
      <c r="A238" s="9" t="str">
        <f t="shared" si="31"/>
        <v>-</v>
      </c>
      <c r="B238" s="8">
        <v>700</v>
      </c>
      <c r="C238" s="5" t="str">
        <f t="shared" ref="C238:G247" si="33">IF(AND($B238&gt;=C$93,$B238&lt;=C$94),(C$95/60)*$B238^(-C$96),"")</f>
        <v/>
      </c>
      <c r="D238" s="5" t="str">
        <f t="shared" si="33"/>
        <v/>
      </c>
      <c r="E238" s="5" t="str">
        <f t="shared" si="33"/>
        <v/>
      </c>
      <c r="F238" s="5" t="str">
        <f t="shared" si="33"/>
        <v/>
      </c>
      <c r="G238" s="5">
        <f t="shared" si="33"/>
        <v>7.6309234082393762E-2</v>
      </c>
      <c r="H238" s="7">
        <f t="shared" si="26"/>
        <v>7.6309234082393762E-2</v>
      </c>
      <c r="I238" s="6">
        <f t="shared" si="27"/>
        <v>53.41646385767563</v>
      </c>
      <c r="J238" s="4"/>
      <c r="K238" s="5">
        <f t="shared" si="28"/>
        <v>113.24290337827235</v>
      </c>
      <c r="L238" s="5">
        <f t="shared" si="29"/>
        <v>44.486399999999996</v>
      </c>
      <c r="M238" s="5">
        <f t="shared" si="30"/>
        <v>68.756503378272356</v>
      </c>
      <c r="N238" s="4"/>
    </row>
    <row r="239" spans="1:14" ht="15.75" x14ac:dyDescent="0.25">
      <c r="A239" s="9" t="str">
        <f t="shared" si="31"/>
        <v>-</v>
      </c>
      <c r="B239" s="8">
        <v>705</v>
      </c>
      <c r="C239" s="5" t="str">
        <f t="shared" si="33"/>
        <v/>
      </c>
      <c r="D239" s="5" t="str">
        <f t="shared" si="33"/>
        <v/>
      </c>
      <c r="E239" s="5" t="str">
        <f t="shared" si="33"/>
        <v/>
      </c>
      <c r="F239" s="5" t="str">
        <f t="shared" si="33"/>
        <v/>
      </c>
      <c r="G239" s="5">
        <f t="shared" si="33"/>
        <v>7.5882986856988702E-2</v>
      </c>
      <c r="H239" s="7">
        <f t="shared" si="26"/>
        <v>7.5882986856988702E-2</v>
      </c>
      <c r="I239" s="6">
        <f t="shared" si="27"/>
        <v>53.497505734177032</v>
      </c>
      <c r="J239" s="4"/>
      <c r="K239" s="5">
        <f t="shared" si="28"/>
        <v>113.41471215645531</v>
      </c>
      <c r="L239" s="5">
        <f t="shared" si="29"/>
        <v>44.804159999999996</v>
      </c>
      <c r="M239" s="5">
        <f t="shared" si="30"/>
        <v>68.610552156455313</v>
      </c>
      <c r="N239" s="4"/>
    </row>
    <row r="240" spans="1:14" ht="15.75" x14ac:dyDescent="0.25">
      <c r="A240" s="9" t="str">
        <f t="shared" si="31"/>
        <v>-</v>
      </c>
      <c r="B240" s="8">
        <v>710</v>
      </c>
      <c r="C240" s="5" t="str">
        <f t="shared" si="33"/>
        <v/>
      </c>
      <c r="D240" s="5" t="str">
        <f t="shared" si="33"/>
        <v/>
      </c>
      <c r="E240" s="5" t="str">
        <f t="shared" si="33"/>
        <v/>
      </c>
      <c r="F240" s="5" t="str">
        <f t="shared" si="33"/>
        <v/>
      </c>
      <c r="G240" s="5">
        <f t="shared" si="33"/>
        <v>7.5462107782169996E-2</v>
      </c>
      <c r="H240" s="7">
        <f t="shared" si="26"/>
        <v>7.5462107782169996E-2</v>
      </c>
      <c r="I240" s="6">
        <f t="shared" si="27"/>
        <v>53.578096525340698</v>
      </c>
      <c r="J240" s="4"/>
      <c r="K240" s="5">
        <f t="shared" si="28"/>
        <v>113.58556463372227</v>
      </c>
      <c r="L240" s="5">
        <f t="shared" si="29"/>
        <v>45.121919999999996</v>
      </c>
      <c r="M240" s="5">
        <f t="shared" si="30"/>
        <v>68.463644633722282</v>
      </c>
      <c r="N240" s="4"/>
    </row>
    <row r="241" spans="1:14" ht="15.75" x14ac:dyDescent="0.25">
      <c r="A241" s="9" t="str">
        <f t="shared" si="31"/>
        <v>-</v>
      </c>
      <c r="B241" s="8">
        <v>715</v>
      </c>
      <c r="C241" s="5" t="str">
        <f t="shared" si="33"/>
        <v/>
      </c>
      <c r="D241" s="5" t="str">
        <f t="shared" si="33"/>
        <v/>
      </c>
      <c r="E241" s="5" t="str">
        <f t="shared" si="33"/>
        <v/>
      </c>
      <c r="F241" s="5" t="str">
        <f t="shared" si="33"/>
        <v/>
      </c>
      <c r="G241" s="5">
        <f t="shared" si="33"/>
        <v>7.5046492156986139E-2</v>
      </c>
      <c r="H241" s="7">
        <f t="shared" si="26"/>
        <v>7.5046492156986139E-2</v>
      </c>
      <c r="I241" s="6">
        <f t="shared" si="27"/>
        <v>53.658241892245087</v>
      </c>
      <c r="J241" s="4"/>
      <c r="K241" s="5">
        <f t="shared" si="28"/>
        <v>113.75547281155959</v>
      </c>
      <c r="L241" s="5">
        <f t="shared" si="29"/>
        <v>45.439679999999996</v>
      </c>
      <c r="M241" s="5">
        <f t="shared" si="30"/>
        <v>68.315792811559589</v>
      </c>
      <c r="N241" s="4"/>
    </row>
    <row r="242" spans="1:14" ht="15.75" x14ac:dyDescent="0.25">
      <c r="A242" s="9" t="str">
        <f t="shared" si="31"/>
        <v>-</v>
      </c>
      <c r="B242" s="8">
        <v>720</v>
      </c>
      <c r="C242" s="5" t="str">
        <f t="shared" si="33"/>
        <v/>
      </c>
      <c r="D242" s="5" t="str">
        <f t="shared" si="33"/>
        <v/>
      </c>
      <c r="E242" s="5" t="str">
        <f t="shared" si="33"/>
        <v/>
      </c>
      <c r="F242" s="5" t="str">
        <f t="shared" si="33"/>
        <v/>
      </c>
      <c r="G242" s="5">
        <f t="shared" si="33"/>
        <v>7.4636038036024421E-2</v>
      </c>
      <c r="H242" s="7">
        <f t="shared" si="26"/>
        <v>7.4636038036024421E-2</v>
      </c>
      <c r="I242" s="6">
        <f t="shared" si="27"/>
        <v>53.737947385937581</v>
      </c>
      <c r="J242" s="4"/>
      <c r="K242" s="5">
        <f t="shared" si="28"/>
        <v>113.92444845818767</v>
      </c>
      <c r="L242" s="5">
        <f t="shared" si="29"/>
        <v>45.757439999999995</v>
      </c>
      <c r="M242" s="5">
        <f t="shared" si="30"/>
        <v>68.167008458187667</v>
      </c>
      <c r="N242" s="4"/>
    </row>
    <row r="243" spans="1:14" ht="15.75" x14ac:dyDescent="0.25">
      <c r="A243" s="9" t="str">
        <f t="shared" si="31"/>
        <v>-</v>
      </c>
      <c r="B243" s="8">
        <v>725</v>
      </c>
      <c r="C243" s="5" t="str">
        <f t="shared" si="33"/>
        <v/>
      </c>
      <c r="D243" s="5" t="str">
        <f t="shared" si="33"/>
        <v/>
      </c>
      <c r="E243" s="5" t="str">
        <f t="shared" si="33"/>
        <v/>
      </c>
      <c r="F243" s="5" t="str">
        <f t="shared" si="33"/>
        <v/>
      </c>
      <c r="G243" s="5">
        <f t="shared" si="33"/>
        <v>7.4230646138373255E-2</v>
      </c>
      <c r="H243" s="7">
        <f t="shared" si="26"/>
        <v>7.4230646138373255E-2</v>
      </c>
      <c r="I243" s="6">
        <f t="shared" si="27"/>
        <v>53.81721845032061</v>
      </c>
      <c r="J243" s="4"/>
      <c r="K243" s="5">
        <f t="shared" si="28"/>
        <v>114.0925031146797</v>
      </c>
      <c r="L243" s="5">
        <f t="shared" si="29"/>
        <v>46.075199999999995</v>
      </c>
      <c r="M243" s="5">
        <f t="shared" si="30"/>
        <v>68.017303114679706</v>
      </c>
      <c r="N243" s="4"/>
    </row>
    <row r="244" spans="1:14" ht="15.75" x14ac:dyDescent="0.25">
      <c r="A244" s="9" t="str">
        <f t="shared" si="31"/>
        <v>-</v>
      </c>
      <c r="B244" s="8">
        <v>730</v>
      </c>
      <c r="C244" s="5" t="str">
        <f t="shared" si="33"/>
        <v/>
      </c>
      <c r="D244" s="5" t="str">
        <f t="shared" si="33"/>
        <v/>
      </c>
      <c r="E244" s="5" t="str">
        <f t="shared" si="33"/>
        <v/>
      </c>
      <c r="F244" s="5" t="str">
        <f t="shared" si="33"/>
        <v/>
      </c>
      <c r="G244" s="5">
        <f t="shared" si="33"/>
        <v>7.3830219760194826E-2</v>
      </c>
      <c r="H244" s="7">
        <f t="shared" si="26"/>
        <v>7.3830219760194826E-2</v>
      </c>
      <c r="I244" s="6">
        <f t="shared" si="27"/>
        <v>53.89606042494222</v>
      </c>
      <c r="J244" s="4"/>
      <c r="K244" s="5">
        <f t="shared" si="28"/>
        <v>114.2596481008775</v>
      </c>
      <c r="L244" s="5">
        <f t="shared" si="29"/>
        <v>46.392960000000002</v>
      </c>
      <c r="M244" s="5">
        <f t="shared" si="30"/>
        <v>67.866688100877496</v>
      </c>
      <c r="N244" s="4"/>
    </row>
    <row r="245" spans="1:14" ht="15.75" x14ac:dyDescent="0.25">
      <c r="A245" s="9" t="str">
        <f t="shared" si="31"/>
        <v>-</v>
      </c>
      <c r="B245" s="8">
        <v>735</v>
      </c>
      <c r="C245" s="5" t="str">
        <f t="shared" si="33"/>
        <v/>
      </c>
      <c r="D245" s="5" t="str">
        <f t="shared" si="33"/>
        <v/>
      </c>
      <c r="E245" s="5" t="str">
        <f t="shared" si="33"/>
        <v/>
      </c>
      <c r="F245" s="5" t="str">
        <f t="shared" si="33"/>
        <v/>
      </c>
      <c r="G245" s="5">
        <f t="shared" si="33"/>
        <v>7.3434664690742682E-2</v>
      </c>
      <c r="H245" s="7">
        <f t="shared" si="26"/>
        <v>7.3434664690742682E-2</v>
      </c>
      <c r="I245" s="6">
        <f t="shared" si="27"/>
        <v>53.974478547695874</v>
      </c>
      <c r="J245" s="4"/>
      <c r="K245" s="5">
        <f t="shared" si="28"/>
        <v>114.42589452111524</v>
      </c>
      <c r="L245" s="5">
        <f t="shared" si="29"/>
        <v>46.710719999999995</v>
      </c>
      <c r="M245" s="5">
        <f t="shared" si="30"/>
        <v>67.715174521115244</v>
      </c>
      <c r="N245" s="4"/>
    </row>
    <row r="246" spans="1:14" ht="15.75" x14ac:dyDescent="0.25">
      <c r="A246" s="9" t="str">
        <f t="shared" si="31"/>
        <v>-</v>
      </c>
      <c r="B246" s="8">
        <v>740</v>
      </c>
      <c r="C246" s="5" t="str">
        <f t="shared" si="33"/>
        <v/>
      </c>
      <c r="D246" s="5" t="str">
        <f t="shared" si="33"/>
        <v/>
      </c>
      <c r="E246" s="5" t="str">
        <f t="shared" si="33"/>
        <v/>
      </c>
      <c r="F246" s="5" t="str">
        <f t="shared" si="33"/>
        <v/>
      </c>
      <c r="G246" s="5">
        <f t="shared" si="33"/>
        <v>7.3043889131664985E-2</v>
      </c>
      <c r="H246" s="7">
        <f t="shared" si="26"/>
        <v>7.3043889131664985E-2</v>
      </c>
      <c r="I246" s="6">
        <f t="shared" si="27"/>
        <v>54.052477957432089</v>
      </c>
      <c r="J246" s="4"/>
      <c r="K246" s="5">
        <f t="shared" si="28"/>
        <v>114.59125326975602</v>
      </c>
      <c r="L246" s="5">
        <f t="shared" si="29"/>
        <v>47.028479999999995</v>
      </c>
      <c r="M246" s="5">
        <f t="shared" si="30"/>
        <v>67.562773269756036</v>
      </c>
      <c r="N246" s="4"/>
    </row>
    <row r="247" spans="1:14" ht="15.75" x14ac:dyDescent="0.25">
      <c r="A247" s="9" t="str">
        <f t="shared" si="31"/>
        <v>-</v>
      </c>
      <c r="B247" s="8">
        <v>745</v>
      </c>
      <c r="C247" s="5" t="str">
        <f t="shared" si="33"/>
        <v/>
      </c>
      <c r="D247" s="5" t="str">
        <f t="shared" si="33"/>
        <v/>
      </c>
      <c r="E247" s="5" t="str">
        <f t="shared" si="33"/>
        <v/>
      </c>
      <c r="F247" s="5" t="str">
        <f t="shared" si="33"/>
        <v/>
      </c>
      <c r="G247" s="5">
        <f t="shared" si="33"/>
        <v>7.265780361944453E-2</v>
      </c>
      <c r="H247" s="7">
        <f t="shared" si="26"/>
        <v>7.265780361944453E-2</v>
      </c>
      <c r="I247" s="6">
        <f t="shared" si="27"/>
        <v>54.130063696486175</v>
      </c>
      <c r="J247" s="4"/>
      <c r="K247" s="5">
        <f t="shared" si="28"/>
        <v>114.75573503655069</v>
      </c>
      <c r="L247" s="5">
        <f t="shared" si="29"/>
        <v>47.346239999999995</v>
      </c>
      <c r="M247" s="5">
        <f t="shared" si="30"/>
        <v>67.409495036550695</v>
      </c>
      <c r="N247" s="4"/>
    </row>
    <row r="248" spans="1:14" ht="15.75" x14ac:dyDescent="0.25">
      <c r="A248" s="9" t="str">
        <f t="shared" si="31"/>
        <v>-</v>
      </c>
      <c r="B248" s="8">
        <v>750</v>
      </c>
      <c r="C248" s="5" t="str">
        <f t="shared" ref="C248:G257" si="34">IF(AND($B248&gt;=C$93,$B248&lt;=C$94),(C$95/60)*$B248^(-C$96),"")</f>
        <v/>
      </c>
      <c r="D248" s="5" t="str">
        <f t="shared" si="34"/>
        <v/>
      </c>
      <c r="E248" s="5" t="str">
        <f t="shared" si="34"/>
        <v/>
      </c>
      <c r="F248" s="5" t="str">
        <f t="shared" si="34"/>
        <v/>
      </c>
      <c r="G248" s="5">
        <f t="shared" si="34"/>
        <v>7.2276320950833431E-2</v>
      </c>
      <c r="H248" s="7">
        <f t="shared" si="26"/>
        <v>7.2276320950833431E-2</v>
      </c>
      <c r="I248" s="6">
        <f t="shared" si="27"/>
        <v>54.207240713125074</v>
      </c>
      <c r="J248" s="4"/>
      <c r="K248" s="5">
        <f t="shared" si="28"/>
        <v>114.91935031182516</v>
      </c>
      <c r="L248" s="5">
        <f t="shared" si="29"/>
        <v>47.664000000000001</v>
      </c>
      <c r="M248" s="5">
        <f t="shared" si="30"/>
        <v>67.255350311825154</v>
      </c>
      <c r="N248" s="4"/>
    </row>
    <row r="249" spans="1:14" ht="15.75" x14ac:dyDescent="0.25">
      <c r="A249" s="9" t="str">
        <f t="shared" si="31"/>
        <v>-</v>
      </c>
      <c r="B249" s="8">
        <v>755</v>
      </c>
      <c r="C249" s="5" t="str">
        <f t="shared" si="34"/>
        <v/>
      </c>
      <c r="D249" s="5" t="str">
        <f t="shared" si="34"/>
        <v/>
      </c>
      <c r="E249" s="5" t="str">
        <f t="shared" si="34"/>
        <v/>
      </c>
      <c r="F249" s="5" t="str">
        <f t="shared" si="34"/>
        <v/>
      </c>
      <c r="G249" s="5">
        <f t="shared" si="34"/>
        <v>7.1899356111146603E-2</v>
      </c>
      <c r="H249" s="7">
        <f t="shared" si="26"/>
        <v>7.1899356111146603E-2</v>
      </c>
      <c r="I249" s="6">
        <f t="shared" si="27"/>
        <v>54.284013863915689</v>
      </c>
      <c r="J249" s="4"/>
      <c r="K249" s="5">
        <f t="shared" si="28"/>
        <v>115.08210939150126</v>
      </c>
      <c r="L249" s="5">
        <f t="shared" si="29"/>
        <v>47.981759999999994</v>
      </c>
      <c r="M249" s="5">
        <f t="shared" si="30"/>
        <v>67.100349391501268</v>
      </c>
      <c r="N249" s="4"/>
    </row>
    <row r="250" spans="1:14" ht="15.75" x14ac:dyDescent="0.25">
      <c r="A250" s="9" t="str">
        <f t="shared" si="31"/>
        <v>-</v>
      </c>
      <c r="B250" s="8">
        <v>760</v>
      </c>
      <c r="C250" s="5" t="str">
        <f t="shared" si="34"/>
        <v/>
      </c>
      <c r="D250" s="5" t="str">
        <f t="shared" si="34"/>
        <v/>
      </c>
      <c r="E250" s="5" t="str">
        <f t="shared" si="34"/>
        <v/>
      </c>
      <c r="F250" s="5" t="str">
        <f t="shared" si="34"/>
        <v/>
      </c>
      <c r="G250" s="5">
        <f t="shared" si="34"/>
        <v>7.1526826205288177E-2</v>
      </c>
      <c r="H250" s="7">
        <f t="shared" si="26"/>
        <v>7.1526826205288177E-2</v>
      </c>
      <c r="I250" s="6">
        <f t="shared" si="27"/>
        <v>54.360387916019015</v>
      </c>
      <c r="J250" s="4"/>
      <c r="K250" s="5">
        <f t="shared" si="28"/>
        <v>115.24402238196031</v>
      </c>
      <c r="L250" s="5">
        <f t="shared" si="29"/>
        <v>48.299519999999994</v>
      </c>
      <c r="M250" s="5">
        <f t="shared" si="30"/>
        <v>66.944502381960319</v>
      </c>
      <c r="N250" s="4"/>
    </row>
    <row r="251" spans="1:14" ht="15.75" x14ac:dyDescent="0.25">
      <c r="A251" s="9" t="str">
        <f t="shared" si="31"/>
        <v>-</v>
      </c>
      <c r="B251" s="8">
        <v>765</v>
      </c>
      <c r="C251" s="5" t="str">
        <f t="shared" si="34"/>
        <v/>
      </c>
      <c r="D251" s="5" t="str">
        <f t="shared" si="34"/>
        <v/>
      </c>
      <c r="E251" s="5" t="str">
        <f t="shared" si="34"/>
        <v/>
      </c>
      <c r="F251" s="5" t="str">
        <f t="shared" si="34"/>
        <v/>
      </c>
      <c r="G251" s="5">
        <f t="shared" si="34"/>
        <v>7.1158650391388314E-2</v>
      </c>
      <c r="H251" s="7">
        <f t="shared" si="26"/>
        <v>7.1158650391388314E-2</v>
      </c>
      <c r="I251" s="6">
        <f t="shared" si="27"/>
        <v>54.436367549412061</v>
      </c>
      <c r="J251" s="4"/>
      <c r="K251" s="5">
        <f t="shared" si="28"/>
        <v>115.40509920475357</v>
      </c>
      <c r="L251" s="5">
        <f t="shared" si="29"/>
        <v>48.617280000000001</v>
      </c>
      <c r="M251" s="5">
        <f t="shared" si="30"/>
        <v>66.787819204753561</v>
      </c>
      <c r="N251" s="4"/>
    </row>
    <row r="252" spans="1:14" ht="15.75" x14ac:dyDescent="0.25">
      <c r="A252" s="9" t="str">
        <f t="shared" si="31"/>
        <v>-</v>
      </c>
      <c r="B252" s="8">
        <v>770</v>
      </c>
      <c r="C252" s="5" t="str">
        <f t="shared" si="34"/>
        <v/>
      </c>
      <c r="D252" s="5" t="str">
        <f t="shared" si="34"/>
        <v/>
      </c>
      <c r="E252" s="5" t="str">
        <f t="shared" si="34"/>
        <v/>
      </c>
      <c r="F252" s="5" t="str">
        <f t="shared" si="34"/>
        <v/>
      </c>
      <c r="G252" s="5">
        <f t="shared" si="34"/>
        <v>7.0794749816934913E-2</v>
      </c>
      <c r="H252" s="7">
        <f t="shared" si="26"/>
        <v>7.0794749816934913E-2</v>
      </c>
      <c r="I252" s="6">
        <f t="shared" si="27"/>
        <v>54.511957359039883</v>
      </c>
      <c r="J252" s="4"/>
      <c r="K252" s="5">
        <f t="shared" si="28"/>
        <v>115.56534960116454</v>
      </c>
      <c r="L252" s="5">
        <f t="shared" si="29"/>
        <v>48.935039999999994</v>
      </c>
      <c r="M252" s="5">
        <f t="shared" si="30"/>
        <v>66.630309601164555</v>
      </c>
      <c r="N252" s="4"/>
    </row>
    <row r="253" spans="1:14" ht="15.75" x14ac:dyDescent="0.25">
      <c r="A253" s="9" t="str">
        <f t="shared" si="31"/>
        <v>-</v>
      </c>
      <c r="B253" s="8">
        <v>775</v>
      </c>
      <c r="C253" s="5" t="str">
        <f t="shared" si="34"/>
        <v/>
      </c>
      <c r="D253" s="5" t="str">
        <f t="shared" si="34"/>
        <v/>
      </c>
      <c r="E253" s="5" t="str">
        <f t="shared" si="34"/>
        <v/>
      </c>
      <c r="F253" s="5" t="str">
        <f t="shared" si="34"/>
        <v/>
      </c>
      <c r="G253" s="5">
        <f t="shared" si="34"/>
        <v>7.0435047557292602E-2</v>
      </c>
      <c r="H253" s="7">
        <f t="shared" si="26"/>
        <v>7.0435047557292602E-2</v>
      </c>
      <c r="I253" s="6">
        <f t="shared" si="27"/>
        <v>54.587161856901766</v>
      </c>
      <c r="J253" s="4"/>
      <c r="K253" s="5">
        <f t="shared" si="28"/>
        <v>115.72478313663174</v>
      </c>
      <c r="L253" s="5">
        <f t="shared" si="29"/>
        <v>49.252799999999993</v>
      </c>
      <c r="M253" s="5">
        <f t="shared" si="30"/>
        <v>66.471983136631749</v>
      </c>
      <c r="N253" s="4"/>
    </row>
    <row r="254" spans="1:14" ht="15.75" x14ac:dyDescent="0.25">
      <c r="A254" s="9" t="str">
        <f t="shared" si="31"/>
        <v>-</v>
      </c>
      <c r="B254" s="8">
        <v>780</v>
      </c>
      <c r="C254" s="5" t="str">
        <f t="shared" si="34"/>
        <v/>
      </c>
      <c r="D254" s="5" t="str">
        <f t="shared" si="34"/>
        <v/>
      </c>
      <c r="E254" s="5" t="str">
        <f t="shared" si="34"/>
        <v/>
      </c>
      <c r="F254" s="5" t="str">
        <f t="shared" si="34"/>
        <v/>
      </c>
      <c r="G254" s="5">
        <f t="shared" si="34"/>
        <v>7.0079468556503058E-2</v>
      </c>
      <c r="H254" s="7">
        <f t="shared" si="26"/>
        <v>7.0079468556503058E-2</v>
      </c>
      <c r="I254" s="6">
        <f t="shared" si="27"/>
        <v>54.661985474072388</v>
      </c>
      <c r="J254" s="4"/>
      <c r="K254" s="5">
        <f t="shared" si="28"/>
        <v>115.88340920503346</v>
      </c>
      <c r="L254" s="5">
        <f t="shared" si="29"/>
        <v>49.57056</v>
      </c>
      <c r="M254" s="5">
        <f t="shared" si="30"/>
        <v>66.312849205033459</v>
      </c>
      <c r="N254" s="4"/>
    </row>
    <row r="255" spans="1:14" ht="15.75" x14ac:dyDescent="0.25">
      <c r="A255" s="9" t="str">
        <f t="shared" si="31"/>
        <v>-</v>
      </c>
      <c r="B255" s="8">
        <v>785</v>
      </c>
      <c r="C255" s="5" t="str">
        <f t="shared" si="34"/>
        <v/>
      </c>
      <c r="D255" s="5" t="str">
        <f t="shared" si="34"/>
        <v/>
      </c>
      <c r="E255" s="5" t="str">
        <f t="shared" si="34"/>
        <v/>
      </c>
      <c r="F255" s="5" t="str">
        <f t="shared" si="34"/>
        <v/>
      </c>
      <c r="G255" s="5">
        <f t="shared" si="34"/>
        <v>6.9727939570269404E-2</v>
      </c>
      <c r="H255" s="7">
        <f t="shared" si="26"/>
        <v>6.9727939570269404E-2</v>
      </c>
      <c r="I255" s="6">
        <f t="shared" si="27"/>
        <v>54.736432562661484</v>
      </c>
      <c r="J255" s="4"/>
      <c r="K255" s="5">
        <f t="shared" si="28"/>
        <v>116.04123703284235</v>
      </c>
      <c r="L255" s="5">
        <f t="shared" si="29"/>
        <v>49.88832</v>
      </c>
      <c r="M255" s="5">
        <f t="shared" si="30"/>
        <v>66.152917032842339</v>
      </c>
      <c r="N255" s="4"/>
    </row>
    <row r="256" spans="1:14" ht="15.75" x14ac:dyDescent="0.25">
      <c r="A256" s="9" t="str">
        <f t="shared" si="31"/>
        <v>-</v>
      </c>
      <c r="B256" s="8">
        <v>790</v>
      </c>
      <c r="C256" s="5" t="str">
        <f t="shared" si="34"/>
        <v/>
      </c>
      <c r="D256" s="5" t="str">
        <f t="shared" si="34"/>
        <v/>
      </c>
      <c r="E256" s="5" t="str">
        <f t="shared" si="34"/>
        <v/>
      </c>
      <c r="F256" s="5" t="str">
        <f t="shared" si="34"/>
        <v/>
      </c>
      <c r="G256" s="5">
        <f t="shared" si="34"/>
        <v>6.9380389111030311E-2</v>
      </c>
      <c r="H256" s="7">
        <f t="shared" si="26"/>
        <v>6.9380389111030311E-2</v>
      </c>
      <c r="I256" s="6">
        <f t="shared" si="27"/>
        <v>54.810507397713948</v>
      </c>
      <c r="J256" s="4"/>
      <c r="K256" s="5">
        <f t="shared" si="28"/>
        <v>116.19827568315357</v>
      </c>
      <c r="L256" s="5">
        <f t="shared" si="29"/>
        <v>50.206079999999993</v>
      </c>
      <c r="M256" s="5">
        <f t="shared" si="30"/>
        <v>65.992195683153568</v>
      </c>
      <c r="N256" s="4"/>
    </row>
    <row r="257" spans="1:14" ht="15.75" x14ac:dyDescent="0.25">
      <c r="A257" s="9" t="str">
        <f t="shared" si="31"/>
        <v>-</v>
      </c>
      <c r="B257" s="8">
        <v>795</v>
      </c>
      <c r="C257" s="5" t="str">
        <f t="shared" si="34"/>
        <v/>
      </c>
      <c r="D257" s="5" t="str">
        <f t="shared" si="34"/>
        <v/>
      </c>
      <c r="E257" s="5" t="str">
        <f t="shared" si="34"/>
        <v/>
      </c>
      <c r="F257" s="5" t="str">
        <f t="shared" si="34"/>
        <v/>
      </c>
      <c r="G257" s="5">
        <f t="shared" si="34"/>
        <v>6.903674739503432E-2</v>
      </c>
      <c r="H257" s="7">
        <f t="shared" si="26"/>
        <v>6.903674739503432E-2</v>
      </c>
      <c r="I257" s="6">
        <f t="shared" si="27"/>
        <v>54.884214179052286</v>
      </c>
      <c r="J257" s="4"/>
      <c r="K257" s="5">
        <f t="shared" si="28"/>
        <v>116.35453405959085</v>
      </c>
      <c r="L257" s="5">
        <f t="shared" si="29"/>
        <v>50.52384</v>
      </c>
      <c r="M257" s="5">
        <f t="shared" si="30"/>
        <v>65.830694059590854</v>
      </c>
      <c r="N257" s="4"/>
    </row>
    <row r="258" spans="1:14" ht="15.75" x14ac:dyDescent="0.25">
      <c r="A258" s="9" t="str">
        <f t="shared" si="31"/>
        <v>-</v>
      </c>
      <c r="B258" s="8">
        <v>800</v>
      </c>
      <c r="C258" s="5" t="str">
        <f t="shared" ref="C258:G267" si="35">IF(AND($B258&gt;=C$93,$B258&lt;=C$94),(C$95/60)*$B258^(-C$96),"")</f>
        <v/>
      </c>
      <c r="D258" s="5" t="str">
        <f t="shared" si="35"/>
        <v/>
      </c>
      <c r="E258" s="5" t="str">
        <f t="shared" si="35"/>
        <v/>
      </c>
      <c r="F258" s="5" t="str">
        <f t="shared" si="35"/>
        <v/>
      </c>
      <c r="G258" s="5">
        <f t="shared" si="35"/>
        <v>6.8696946291329761E-2</v>
      </c>
      <c r="H258" s="7">
        <f t="shared" si="26"/>
        <v>6.8696946291329761E-2</v>
      </c>
      <c r="I258" s="6">
        <f t="shared" si="27"/>
        <v>54.957557033063807</v>
      </c>
      <c r="J258" s="4"/>
      <c r="K258" s="5">
        <f t="shared" si="28"/>
        <v>116.51002091009528</v>
      </c>
      <c r="L258" s="5">
        <f t="shared" si="29"/>
        <v>50.8416</v>
      </c>
      <c r="M258" s="5">
        <f t="shared" si="30"/>
        <v>65.668420910095278</v>
      </c>
      <c r="N258" s="4"/>
    </row>
    <row r="259" spans="1:14" ht="15.75" x14ac:dyDescent="0.25">
      <c r="A259" s="9" t="str">
        <f t="shared" si="31"/>
        <v>-</v>
      </c>
      <c r="B259" s="8">
        <v>805</v>
      </c>
      <c r="C259" s="5" t="str">
        <f t="shared" si="35"/>
        <v/>
      </c>
      <c r="D259" s="5" t="str">
        <f t="shared" si="35"/>
        <v/>
      </c>
      <c r="E259" s="5" t="str">
        <f t="shared" si="35"/>
        <v/>
      </c>
      <c r="F259" s="5" t="str">
        <f t="shared" si="35"/>
        <v/>
      </c>
      <c r="G259" s="5">
        <f t="shared" si="35"/>
        <v>6.8360919272589499E-2</v>
      </c>
      <c r="H259" s="7">
        <f t="shared" si="26"/>
        <v>6.8360919272589499E-2</v>
      </c>
      <c r="I259" s="6">
        <f t="shared" si="27"/>
        <v>55.03054001443455</v>
      </c>
      <c r="J259" s="4"/>
      <c r="K259" s="5">
        <f t="shared" si="28"/>
        <v>116.66474483060125</v>
      </c>
      <c r="L259" s="5">
        <f t="shared" si="29"/>
        <v>51.159359999999992</v>
      </c>
      <c r="M259" s="5">
        <f t="shared" si="30"/>
        <v>65.505384830601258</v>
      </c>
      <c r="N259" s="4"/>
    </row>
    <row r="260" spans="1:14" ht="15.75" x14ac:dyDescent="0.25">
      <c r="A260" s="9" t="str">
        <f t="shared" si="31"/>
        <v>-</v>
      </c>
      <c r="B260" s="8">
        <v>810</v>
      </c>
      <c r="C260" s="5" t="str">
        <f t="shared" si="35"/>
        <v/>
      </c>
      <c r="D260" s="5" t="str">
        <f t="shared" si="35"/>
        <v/>
      </c>
      <c r="E260" s="5" t="str">
        <f t="shared" si="35"/>
        <v/>
      </c>
      <c r="F260" s="5" t="str">
        <f t="shared" si="35"/>
        <v/>
      </c>
      <c r="G260" s="5">
        <f t="shared" si="35"/>
        <v>6.8028601367693745E-2</v>
      </c>
      <c r="H260" s="7">
        <f t="shared" si="26"/>
        <v>6.8028601367693745E-2</v>
      </c>
      <c r="I260" s="6">
        <f t="shared" si="27"/>
        <v>55.103167107831936</v>
      </c>
      <c r="J260" s="4"/>
      <c r="K260" s="5">
        <f t="shared" si="28"/>
        <v>116.81871426860371</v>
      </c>
      <c r="L260" s="5">
        <f t="shared" si="29"/>
        <v>51.477119999999992</v>
      </c>
      <c r="M260" s="5">
        <f t="shared" si="30"/>
        <v>65.341594268603728</v>
      </c>
      <c r="N260" s="4"/>
    </row>
    <row r="261" spans="1:14" ht="15.75" x14ac:dyDescent="0.25">
      <c r="A261" s="9" t="str">
        <f t="shared" si="31"/>
        <v>-</v>
      </c>
      <c r="B261" s="8">
        <v>815</v>
      </c>
      <c r="C261" s="5" t="str">
        <f t="shared" si="35"/>
        <v/>
      </c>
      <c r="D261" s="5" t="str">
        <f t="shared" si="35"/>
        <v/>
      </c>
      <c r="E261" s="5" t="str">
        <f t="shared" si="35"/>
        <v/>
      </c>
      <c r="F261" s="5" t="str">
        <f t="shared" si="35"/>
        <v/>
      </c>
      <c r="G261" s="5">
        <f t="shared" si="35"/>
        <v>6.7699929115996663E-2</v>
      </c>
      <c r="H261" s="7">
        <f t="shared" si="26"/>
        <v>6.7699929115996663E-2</v>
      </c>
      <c r="I261" s="6">
        <f t="shared" si="27"/>
        <v>55.175442229537282</v>
      </c>
      <c r="J261" s="4"/>
      <c r="K261" s="5">
        <f t="shared" si="28"/>
        <v>116.97193752661903</v>
      </c>
      <c r="L261" s="5">
        <f t="shared" si="29"/>
        <v>51.794879999999999</v>
      </c>
      <c r="M261" s="5">
        <f t="shared" si="30"/>
        <v>65.177057526619024</v>
      </c>
      <c r="N261" s="4"/>
    </row>
    <row r="262" spans="1:14" ht="15.75" x14ac:dyDescent="0.25">
      <c r="A262" s="9" t="str">
        <f t="shared" si="31"/>
        <v>-</v>
      </c>
      <c r="B262" s="8">
        <v>820</v>
      </c>
      <c r="C262" s="5" t="str">
        <f t="shared" si="35"/>
        <v/>
      </c>
      <c r="D262" s="5" t="str">
        <f t="shared" si="35"/>
        <v/>
      </c>
      <c r="E262" s="5" t="str">
        <f t="shared" si="35"/>
        <v/>
      </c>
      <c r="F262" s="5" t="str">
        <f t="shared" si="35"/>
        <v/>
      </c>
      <c r="G262" s="5">
        <f t="shared" si="35"/>
        <v>6.7374840523208648E-2</v>
      </c>
      <c r="H262" s="7">
        <f t="shared" si="26"/>
        <v>6.7374840523208648E-2</v>
      </c>
      <c r="I262" s="6">
        <f t="shared" si="27"/>
        <v>55.247369229031094</v>
      </c>
      <c r="J262" s="4"/>
      <c r="K262" s="5">
        <f t="shared" si="28"/>
        <v>117.12442276554593</v>
      </c>
      <c r="L262" s="5">
        <f t="shared" si="29"/>
        <v>52.112639999999999</v>
      </c>
      <c r="M262" s="5">
        <f t="shared" si="30"/>
        <v>65.011782765545931</v>
      </c>
      <c r="N262" s="4"/>
    </row>
    <row r="263" spans="1:14" ht="15.75" x14ac:dyDescent="0.25">
      <c r="A263" s="9" t="str">
        <f t="shared" si="31"/>
        <v>-</v>
      </c>
      <c r="B263" s="8">
        <v>825</v>
      </c>
      <c r="C263" s="5" t="str">
        <f t="shared" si="35"/>
        <v/>
      </c>
      <c r="D263" s="5" t="str">
        <f t="shared" si="35"/>
        <v/>
      </c>
      <c r="E263" s="5" t="str">
        <f t="shared" si="35"/>
        <v/>
      </c>
      <c r="F263" s="5" t="str">
        <f t="shared" si="35"/>
        <v/>
      </c>
      <c r="G263" s="5">
        <f t="shared" si="35"/>
        <v>6.7053275018826408E-2</v>
      </c>
      <c r="H263" s="7">
        <f t="shared" si="26"/>
        <v>6.7053275018826408E-2</v>
      </c>
      <c r="I263" s="6">
        <f t="shared" si="27"/>
        <v>55.318951890531785</v>
      </c>
      <c r="J263" s="4"/>
      <c r="K263" s="5">
        <f t="shared" si="28"/>
        <v>117.27617800792738</v>
      </c>
      <c r="L263" s="5">
        <f t="shared" si="29"/>
        <v>52.430399999999992</v>
      </c>
      <c r="M263" s="5">
        <f t="shared" si="30"/>
        <v>64.845778007927393</v>
      </c>
      <c r="N263" s="4"/>
    </row>
    <row r="264" spans="1:14" ht="15.75" x14ac:dyDescent="0.25">
      <c r="A264" s="9" t="str">
        <f t="shared" si="31"/>
        <v>-</v>
      </c>
      <c r="B264" s="8">
        <v>830</v>
      </c>
      <c r="C264" s="5" t="str">
        <f t="shared" si="35"/>
        <v/>
      </c>
      <c r="D264" s="5" t="str">
        <f t="shared" si="35"/>
        <v/>
      </c>
      <c r="E264" s="5" t="str">
        <f t="shared" si="35"/>
        <v/>
      </c>
      <c r="F264" s="5" t="str">
        <f t="shared" si="35"/>
        <v/>
      </c>
      <c r="G264" s="5">
        <f t="shared" si="35"/>
        <v>6.6735173415048213E-2</v>
      </c>
      <c r="H264" s="7">
        <f t="shared" si="26"/>
        <v>6.6735173415048213E-2</v>
      </c>
      <c r="I264" s="6">
        <f t="shared" si="27"/>
        <v>55.390193934490014</v>
      </c>
      <c r="J264" s="4"/>
      <c r="K264" s="5">
        <f t="shared" si="28"/>
        <v>117.42721114111882</v>
      </c>
      <c r="L264" s="5">
        <f t="shared" si="29"/>
        <v>52.748159999999999</v>
      </c>
      <c r="M264" s="5">
        <f t="shared" si="30"/>
        <v>64.679051141118819</v>
      </c>
      <c r="N264" s="4"/>
    </row>
    <row r="265" spans="1:14" ht="15.75" x14ac:dyDescent="0.25">
      <c r="A265" s="9" t="str">
        <f t="shared" si="31"/>
        <v>-</v>
      </c>
      <c r="B265" s="8">
        <v>835</v>
      </c>
      <c r="C265" s="5" t="str">
        <f t="shared" si="35"/>
        <v/>
      </c>
      <c r="D265" s="5" t="str">
        <f t="shared" si="35"/>
        <v/>
      </c>
      <c r="E265" s="5" t="str">
        <f t="shared" si="35"/>
        <v/>
      </c>
      <c r="F265" s="5" t="str">
        <f t="shared" si="35"/>
        <v/>
      </c>
      <c r="G265" s="5">
        <f t="shared" si="35"/>
        <v>6.6420477867114025E-2</v>
      </c>
      <c r="H265" s="7">
        <f t="shared" si="26"/>
        <v>6.6420477867114025E-2</v>
      </c>
      <c r="I265" s="6">
        <f t="shared" si="27"/>
        <v>55.461099019040212</v>
      </c>
      <c r="J265" s="4"/>
      <c r="K265" s="5">
        <f t="shared" si="28"/>
        <v>117.57752992036525</v>
      </c>
      <c r="L265" s="5">
        <f t="shared" si="29"/>
        <v>53.065919999999998</v>
      </c>
      <c r="M265" s="5">
        <f t="shared" si="30"/>
        <v>64.51160992036526</v>
      </c>
      <c r="N265" s="4"/>
    </row>
    <row r="266" spans="1:14" ht="15.75" x14ac:dyDescent="0.25">
      <c r="A266" s="9" t="str">
        <f t="shared" si="31"/>
        <v>-</v>
      </c>
      <c r="B266" s="8">
        <v>840</v>
      </c>
      <c r="C266" s="5" t="str">
        <f t="shared" si="35"/>
        <v/>
      </c>
      <c r="D266" s="5" t="str">
        <f t="shared" si="35"/>
        <v/>
      </c>
      <c r="E266" s="5" t="str">
        <f t="shared" si="35"/>
        <v/>
      </c>
      <c r="F266" s="5" t="str">
        <f t="shared" si="35"/>
        <v/>
      </c>
      <c r="G266" s="5">
        <f t="shared" si="35"/>
        <v>6.6109131835011992E-2</v>
      </c>
      <c r="H266" s="7">
        <f t="shared" si="26"/>
        <v>6.6109131835011992E-2</v>
      </c>
      <c r="I266" s="6">
        <f t="shared" si="27"/>
        <v>55.531670741410075</v>
      </c>
      <c r="J266" s="4"/>
      <c r="K266" s="5">
        <f t="shared" si="28"/>
        <v>117.72714197178937</v>
      </c>
      <c r="L266" s="5">
        <f t="shared" si="29"/>
        <v>53.383679999999991</v>
      </c>
      <c r="M266" s="5">
        <f t="shared" si="30"/>
        <v>64.343461971789367</v>
      </c>
      <c r="N266" s="4"/>
    </row>
    <row r="267" spans="1:14" ht="15.75" x14ac:dyDescent="0.25">
      <c r="A267" s="9" t="str">
        <f t="shared" si="31"/>
        <v>-</v>
      </c>
      <c r="B267" s="8">
        <v>845</v>
      </c>
      <c r="C267" s="5" t="str">
        <f t="shared" si="35"/>
        <v/>
      </c>
      <c r="D267" s="5" t="str">
        <f t="shared" si="35"/>
        <v/>
      </c>
      <c r="E267" s="5" t="str">
        <f t="shared" si="35"/>
        <v/>
      </c>
      <c r="F267" s="5" t="str">
        <f t="shared" si="35"/>
        <v/>
      </c>
      <c r="G267" s="5">
        <f t="shared" si="35"/>
        <v>6.5801080046497831E-2</v>
      </c>
      <c r="H267" s="7">
        <f t="shared" si="26"/>
        <v>6.5801080046497831E-2</v>
      </c>
      <c r="I267" s="6">
        <f t="shared" si="27"/>
        <v>55.601912639290667</v>
      </c>
      <c r="J267" s="4"/>
      <c r="K267" s="5">
        <f t="shared" si="28"/>
        <v>117.87605479529621</v>
      </c>
      <c r="L267" s="5">
        <f t="shared" si="29"/>
        <v>53.701439999999998</v>
      </c>
      <c r="M267" s="5">
        <f t="shared" si="30"/>
        <v>64.174614795296208</v>
      </c>
      <c r="N267" s="4"/>
    </row>
    <row r="268" spans="1:14" ht="15.75" x14ac:dyDescent="0.25">
      <c r="A268" s="9" t="str">
        <f t="shared" si="31"/>
        <v>-</v>
      </c>
      <c r="B268" s="8">
        <v>850</v>
      </c>
      <c r="C268" s="5" t="str">
        <f t="shared" ref="C268:G277" si="36">IF(AND($B268&gt;=C$93,$B268&lt;=C$94),(C$95/60)*$B268^(-C$96),"")</f>
        <v/>
      </c>
      <c r="D268" s="5" t="str">
        <f t="shared" si="36"/>
        <v/>
      </c>
      <c r="E268" s="5" t="str">
        <f t="shared" si="36"/>
        <v/>
      </c>
      <c r="F268" s="5" t="str">
        <f t="shared" si="36"/>
        <v/>
      </c>
      <c r="G268" s="5">
        <f t="shared" si="36"/>
        <v>6.5496268461373117E-2</v>
      </c>
      <c r="H268" s="7">
        <f t="shared" si="26"/>
        <v>6.5496268461373117E-2</v>
      </c>
      <c r="I268" s="6">
        <f t="shared" si="27"/>
        <v>55.671828192167148</v>
      </c>
      <c r="J268" s="4"/>
      <c r="K268" s="5">
        <f t="shared" si="28"/>
        <v>118.02427576739436</v>
      </c>
      <c r="L268" s="5">
        <f t="shared" si="29"/>
        <v>54.019199999999998</v>
      </c>
      <c r="M268" s="5">
        <f t="shared" si="30"/>
        <v>64.005075767394359</v>
      </c>
      <c r="N268" s="4"/>
    </row>
    <row r="269" spans="1:14" ht="15.75" x14ac:dyDescent="0.25">
      <c r="A269" s="9" t="str">
        <f t="shared" si="31"/>
        <v>-</v>
      </c>
      <c r="B269" s="8">
        <v>855</v>
      </c>
      <c r="C269" s="5" t="str">
        <f t="shared" si="36"/>
        <v/>
      </c>
      <c r="D269" s="5" t="str">
        <f t="shared" si="36"/>
        <v/>
      </c>
      <c r="E269" s="5" t="str">
        <f t="shared" si="36"/>
        <v/>
      </c>
      <c r="F269" s="5" t="str">
        <f t="shared" si="36"/>
        <v/>
      </c>
      <c r="G269" s="5">
        <f t="shared" si="36"/>
        <v>6.5194644236973909E-2</v>
      </c>
      <c r="H269" s="7">
        <f t="shared" si="26"/>
        <v>6.5194644236973909E-2</v>
      </c>
      <c r="I269" s="6">
        <f t="shared" si="27"/>
        <v>55.741420822612689</v>
      </c>
      <c r="J269" s="4"/>
      <c r="K269" s="5">
        <f t="shared" si="28"/>
        <v>118.17181214393891</v>
      </c>
      <c r="L269" s="5">
        <f t="shared" si="29"/>
        <v>54.336959999999998</v>
      </c>
      <c r="M269" s="5">
        <f t="shared" si="30"/>
        <v>63.83485214393891</v>
      </c>
      <c r="N269" s="4"/>
    </row>
    <row r="270" spans="1:14" ht="15.75" x14ac:dyDescent="0.25">
      <c r="A270" s="9" t="str">
        <f t="shared" si="31"/>
        <v>-</v>
      </c>
      <c r="B270" s="8">
        <v>860</v>
      </c>
      <c r="C270" s="5" t="str">
        <f t="shared" si="36"/>
        <v/>
      </c>
      <c r="D270" s="5" t="str">
        <f t="shared" si="36"/>
        <v/>
      </c>
      <c r="E270" s="5" t="str">
        <f t="shared" si="36"/>
        <v/>
      </c>
      <c r="F270" s="5" t="str">
        <f t="shared" si="36"/>
        <v/>
      </c>
      <c r="G270" s="5">
        <f t="shared" si="36"/>
        <v>6.4896155694820615E-2</v>
      </c>
      <c r="H270" s="7">
        <f t="shared" si="26"/>
        <v>6.4896155694820615E-2</v>
      </c>
      <c r="I270" s="6">
        <f t="shared" si="27"/>
        <v>55.810693897545725</v>
      </c>
      <c r="J270" s="4"/>
      <c r="K270" s="5">
        <f t="shared" si="28"/>
        <v>118.31867106279694</v>
      </c>
      <c r="L270" s="5">
        <f t="shared" si="29"/>
        <v>54.65471999999999</v>
      </c>
      <c r="M270" s="5">
        <f t="shared" si="30"/>
        <v>63.663951062796947</v>
      </c>
      <c r="N270" s="4"/>
    </row>
    <row r="271" spans="1:14" ht="15.75" x14ac:dyDescent="0.25">
      <c r="A271" s="9" t="str">
        <f t="shared" si="31"/>
        <v>-</v>
      </c>
      <c r="B271" s="8">
        <v>865</v>
      </c>
      <c r="C271" s="5" t="str">
        <f t="shared" si="36"/>
        <v/>
      </c>
      <c r="D271" s="5" t="str">
        <f t="shared" si="36"/>
        <v/>
      </c>
      <c r="E271" s="5" t="str">
        <f t="shared" si="36"/>
        <v/>
      </c>
      <c r="F271" s="5" t="str">
        <f t="shared" si="36"/>
        <v/>
      </c>
      <c r="G271" s="5">
        <f t="shared" si="36"/>
        <v>6.4600752288384744E-2</v>
      </c>
      <c r="H271" s="7">
        <f t="shared" si="26"/>
        <v>6.4600752288384744E-2</v>
      </c>
      <c r="I271" s="6">
        <f t="shared" si="27"/>
        <v>55.879650729452806</v>
      </c>
      <c r="J271" s="4"/>
      <c r="K271" s="5">
        <f t="shared" si="28"/>
        <v>118.46485954643995</v>
      </c>
      <c r="L271" s="5">
        <f t="shared" si="29"/>
        <v>54.972479999999997</v>
      </c>
      <c r="M271" s="5">
        <f t="shared" si="30"/>
        <v>63.492379546439956</v>
      </c>
      <c r="N271" s="4"/>
    </row>
    <row r="272" spans="1:14" ht="15.75" x14ac:dyDescent="0.25">
      <c r="A272" s="9" t="str">
        <f t="shared" si="31"/>
        <v>-</v>
      </c>
      <c r="B272" s="8">
        <v>870</v>
      </c>
      <c r="C272" s="5" t="str">
        <f t="shared" si="36"/>
        <v/>
      </c>
      <c r="D272" s="5" t="str">
        <f t="shared" si="36"/>
        <v/>
      </c>
      <c r="E272" s="5" t="str">
        <f t="shared" si="36"/>
        <v/>
      </c>
      <c r="F272" s="5" t="str">
        <f t="shared" si="36"/>
        <v/>
      </c>
      <c r="G272" s="5">
        <f t="shared" si="36"/>
        <v>6.4308384571927849E-2</v>
      </c>
      <c r="H272" s="7">
        <f t="shared" si="26"/>
        <v>6.4308384571927849E-2</v>
      </c>
      <c r="I272" s="6">
        <f t="shared" si="27"/>
        <v>55.948294577577229</v>
      </c>
      <c r="J272" s="4"/>
      <c r="K272" s="5">
        <f t="shared" si="28"/>
        <v>118.61038450446372</v>
      </c>
      <c r="L272" s="5">
        <f t="shared" si="29"/>
        <v>55.290239999999997</v>
      </c>
      <c r="M272" s="5">
        <f t="shared" si="30"/>
        <v>63.320144504463727</v>
      </c>
      <c r="N272" s="4"/>
    </row>
    <row r="273" spans="1:14" ht="15.75" x14ac:dyDescent="0.25">
      <c r="A273" s="9" t="str">
        <f t="shared" si="31"/>
        <v>-</v>
      </c>
      <c r="B273" s="8">
        <v>875</v>
      </c>
      <c r="C273" s="5" t="str">
        <f t="shared" si="36"/>
        <v/>
      </c>
      <c r="D273" s="5" t="str">
        <f t="shared" si="36"/>
        <v/>
      </c>
      <c r="E273" s="5" t="str">
        <f t="shared" si="36"/>
        <v/>
      </c>
      <c r="F273" s="5" t="str">
        <f t="shared" si="36"/>
        <v/>
      </c>
      <c r="G273" s="5">
        <f t="shared" si="36"/>
        <v>6.4019004170371943E-2</v>
      </c>
      <c r="H273" s="7">
        <f t="shared" si="26"/>
        <v>6.4019004170371943E-2</v>
      </c>
      <c r="I273" s="6">
        <f t="shared" si="27"/>
        <v>56.01662864907545</v>
      </c>
      <c r="J273" s="4"/>
      <c r="K273" s="5">
        <f t="shared" si="28"/>
        <v>118.75525273603995</v>
      </c>
      <c r="L273" s="5">
        <f t="shared" si="29"/>
        <v>55.60799999999999</v>
      </c>
      <c r="M273" s="5">
        <f t="shared" si="30"/>
        <v>63.14725273603996</v>
      </c>
      <c r="N273" s="4"/>
    </row>
    <row r="274" spans="1:14" ht="15.75" x14ac:dyDescent="0.25">
      <c r="A274" s="9" t="str">
        <f t="shared" si="31"/>
        <v>-</v>
      </c>
      <c r="B274" s="8">
        <v>880</v>
      </c>
      <c r="C274" s="5" t="str">
        <f t="shared" si="36"/>
        <v/>
      </c>
      <c r="D274" s="5" t="str">
        <f t="shared" si="36"/>
        <v/>
      </c>
      <c r="E274" s="5" t="str">
        <f t="shared" si="36"/>
        <v/>
      </c>
      <c r="F274" s="5" t="str">
        <f t="shared" si="36"/>
        <v/>
      </c>
      <c r="G274" s="5">
        <f t="shared" si="36"/>
        <v>6.3732563750160828E-2</v>
      </c>
      <c r="H274" s="7">
        <f t="shared" si="26"/>
        <v>6.3732563750160828E-2</v>
      </c>
      <c r="I274" s="6">
        <f t="shared" si="27"/>
        <v>56.08465610014153</v>
      </c>
      <c r="J274" s="4"/>
      <c r="K274" s="5">
        <f t="shared" si="28"/>
        <v>118.89947093230005</v>
      </c>
      <c r="L274" s="5">
        <f t="shared" si="29"/>
        <v>55.925759999999997</v>
      </c>
      <c r="M274" s="5">
        <f t="shared" si="30"/>
        <v>62.973710932300051</v>
      </c>
      <c r="N274" s="4"/>
    </row>
    <row r="275" spans="1:14" ht="15.75" x14ac:dyDescent="0.25">
      <c r="A275" s="9" t="str">
        <f t="shared" si="31"/>
        <v>-</v>
      </c>
      <c r="B275" s="8">
        <v>885</v>
      </c>
      <c r="C275" s="5" t="str">
        <f t="shared" si="36"/>
        <v/>
      </c>
      <c r="D275" s="5" t="str">
        <f t="shared" si="36"/>
        <v/>
      </c>
      <c r="E275" s="5" t="str">
        <f t="shared" si="36"/>
        <v/>
      </c>
      <c r="F275" s="5" t="str">
        <f t="shared" si="36"/>
        <v/>
      </c>
      <c r="G275" s="5">
        <f t="shared" si="36"/>
        <v>6.3449016991074969E-2</v>
      </c>
      <c r="H275" s="7">
        <f t="shared" si="26"/>
        <v>6.3449016991074969E-2</v>
      </c>
      <c r="I275" s="6">
        <f t="shared" si="27"/>
        <v>56.152380037101345</v>
      </c>
      <c r="J275" s="4"/>
      <c r="K275" s="5">
        <f t="shared" si="28"/>
        <v>119.04304567865485</v>
      </c>
      <c r="L275" s="5">
        <f t="shared" si="29"/>
        <v>56.243519999999997</v>
      </c>
      <c r="M275" s="5">
        <f t="shared" si="30"/>
        <v>62.799525678654852</v>
      </c>
      <c r="N275" s="4"/>
    </row>
    <row r="276" spans="1:14" ht="15.75" x14ac:dyDescent="0.25">
      <c r="A276" s="9" t="str">
        <f t="shared" si="31"/>
        <v>-</v>
      </c>
      <c r="B276" s="8">
        <v>890</v>
      </c>
      <c r="C276" s="5" t="str">
        <f t="shared" si="36"/>
        <v/>
      </c>
      <c r="D276" s="5" t="str">
        <f t="shared" si="36"/>
        <v/>
      </c>
      <c r="E276" s="5" t="str">
        <f t="shared" si="36"/>
        <v/>
      </c>
      <c r="F276" s="5" t="str">
        <f t="shared" si="36"/>
        <v/>
      </c>
      <c r="G276" s="5">
        <f t="shared" si="36"/>
        <v>6.3168318558963155E-2</v>
      </c>
      <c r="H276" s="7">
        <f t="shared" si="26"/>
        <v>6.3168318558963155E-2</v>
      </c>
      <c r="I276" s="6">
        <f t="shared" si="27"/>
        <v>56.21980351747721</v>
      </c>
      <c r="J276" s="4"/>
      <c r="K276" s="5">
        <f t="shared" si="28"/>
        <v>119.18598345705168</v>
      </c>
      <c r="L276" s="5">
        <f t="shared" si="29"/>
        <v>56.561279999999996</v>
      </c>
      <c r="M276" s="5">
        <f t="shared" si="30"/>
        <v>62.62470345705168</v>
      </c>
      <c r="N276" s="4"/>
    </row>
    <row r="277" spans="1:14" ht="15.75" x14ac:dyDescent="0.25">
      <c r="A277" s="9" t="str">
        <f t="shared" si="31"/>
        <v>-</v>
      </c>
      <c r="B277" s="8">
        <v>895</v>
      </c>
      <c r="C277" s="5" t="str">
        <f t="shared" si="36"/>
        <v/>
      </c>
      <c r="D277" s="5" t="str">
        <f t="shared" si="36"/>
        <v/>
      </c>
      <c r="E277" s="5" t="str">
        <f t="shared" si="36"/>
        <v/>
      </c>
      <c r="F277" s="5" t="str">
        <f t="shared" si="36"/>
        <v/>
      </c>
      <c r="G277" s="5">
        <f t="shared" si="36"/>
        <v>6.2890424079356425E-2</v>
      </c>
      <c r="H277" s="7">
        <f t="shared" si="26"/>
        <v>6.2890424079356425E-2</v>
      </c>
      <c r="I277" s="6">
        <f t="shared" si="27"/>
        <v>56.286929551024002</v>
      </c>
      <c r="J277" s="4"/>
      <c r="K277" s="5">
        <f t="shared" si="28"/>
        <v>119.32829064817088</v>
      </c>
      <c r="L277" s="5">
        <f t="shared" si="29"/>
        <v>56.879039999999996</v>
      </c>
      <c r="M277" s="5">
        <f t="shared" si="30"/>
        <v>62.449250648170882</v>
      </c>
      <c r="N277" s="4"/>
    </row>
    <row r="278" spans="1:14" ht="15.75" x14ac:dyDescent="0.25">
      <c r="A278" s="9" t="str">
        <f t="shared" si="31"/>
        <v>-</v>
      </c>
      <c r="B278" s="8">
        <v>900</v>
      </c>
      <c r="C278" s="5" t="str">
        <f t="shared" ref="C278:G287" si="37">IF(AND($B278&gt;=C$93,$B278&lt;=C$94),(C$95/60)*$B278^(-C$96),"")</f>
        <v/>
      </c>
      <c r="D278" s="5" t="str">
        <f t="shared" si="37"/>
        <v/>
      </c>
      <c r="E278" s="5" t="str">
        <f t="shared" si="37"/>
        <v/>
      </c>
      <c r="F278" s="5" t="str">
        <f t="shared" si="37"/>
        <v/>
      </c>
      <c r="G278" s="5">
        <f t="shared" si="37"/>
        <v>6.261529011193033E-2</v>
      </c>
      <c r="H278" s="7">
        <f t="shared" si="26"/>
        <v>6.261529011193033E-2</v>
      </c>
      <c r="I278" s="6">
        <f t="shared" si="27"/>
        <v>56.353761100737294</v>
      </c>
      <c r="J278" s="4"/>
      <c r="K278" s="5">
        <f t="shared" si="28"/>
        <v>119.46997353356306</v>
      </c>
      <c r="L278" s="5">
        <f t="shared" si="29"/>
        <v>57.196799999999996</v>
      </c>
      <c r="M278" s="5">
        <f t="shared" si="30"/>
        <v>62.273173533563067</v>
      </c>
      <c r="N278" s="4"/>
    </row>
    <row r="279" spans="1:14" ht="15.75" x14ac:dyDescent="0.25">
      <c r="A279" s="9" t="str">
        <f t="shared" si="31"/>
        <v>-</v>
      </c>
      <c r="B279" s="8">
        <v>905</v>
      </c>
      <c r="C279" s="5" t="str">
        <f t="shared" si="37"/>
        <v/>
      </c>
      <c r="D279" s="5" t="str">
        <f t="shared" si="37"/>
        <v/>
      </c>
      <c r="E279" s="5" t="str">
        <f t="shared" si="37"/>
        <v/>
      </c>
      <c r="F279" s="5" t="str">
        <f t="shared" si="37"/>
        <v/>
      </c>
      <c r="G279" s="5">
        <f t="shared" si="37"/>
        <v>6.2342874125784889E-2</v>
      </c>
      <c r="H279" s="7">
        <f t="shared" si="26"/>
        <v>6.2342874125784889E-2</v>
      </c>
      <c r="I279" s="6">
        <f t="shared" si="27"/>
        <v>56.420301083835326</v>
      </c>
      <c r="J279" s="4"/>
      <c r="K279" s="5">
        <f t="shared" si="28"/>
        <v>119.61103829773089</v>
      </c>
      <c r="L279" s="5">
        <f t="shared" si="29"/>
        <v>57.514559999999996</v>
      </c>
      <c r="M279" s="5">
        <f t="shared" si="30"/>
        <v>62.09647829773089</v>
      </c>
      <c r="N279" s="4"/>
    </row>
    <row r="280" spans="1:14" ht="15.75" x14ac:dyDescent="0.25">
      <c r="A280" s="9" t="str">
        <f t="shared" si="31"/>
        <v>-</v>
      </c>
      <c r="B280" s="8">
        <v>910</v>
      </c>
      <c r="C280" s="5" t="str">
        <f t="shared" si="37"/>
        <v/>
      </c>
      <c r="D280" s="5" t="str">
        <f t="shared" si="37"/>
        <v/>
      </c>
      <c r="E280" s="5" t="str">
        <f t="shared" si="37"/>
        <v/>
      </c>
      <c r="F280" s="5" t="str">
        <f t="shared" si="37"/>
        <v/>
      </c>
      <c r="G280" s="5">
        <f t="shared" si="37"/>
        <v>6.2073134475510196E-2</v>
      </c>
      <c r="H280" s="7">
        <f t="shared" si="26"/>
        <v>6.2073134475510196E-2</v>
      </c>
      <c r="I280" s="6">
        <f t="shared" si="27"/>
        <v>56.486552372714279</v>
      </c>
      <c r="J280" s="4"/>
      <c r="K280" s="5">
        <f t="shared" si="28"/>
        <v>119.75149103015427</v>
      </c>
      <c r="L280" s="5">
        <f t="shared" si="29"/>
        <v>57.832319999999996</v>
      </c>
      <c r="M280" s="5">
        <f t="shared" si="30"/>
        <v>61.919171030154274</v>
      </c>
      <c r="N280" s="4"/>
    </row>
    <row r="281" spans="1:14" ht="15.75" x14ac:dyDescent="0.25">
      <c r="A281" s="9" t="str">
        <f t="shared" si="31"/>
        <v>-</v>
      </c>
      <c r="B281" s="8">
        <v>915</v>
      </c>
      <c r="C281" s="5" t="str">
        <f t="shared" si="37"/>
        <v/>
      </c>
      <c r="D281" s="5" t="str">
        <f t="shared" si="37"/>
        <v/>
      </c>
      <c r="E281" s="5" t="str">
        <f t="shared" si="37"/>
        <v/>
      </c>
      <c r="F281" s="5" t="str">
        <f t="shared" si="37"/>
        <v/>
      </c>
      <c r="G281" s="5">
        <f t="shared" si="37"/>
        <v>6.1806030378010315E-2</v>
      </c>
      <c r="H281" s="7">
        <f t="shared" si="26"/>
        <v>6.1806030378010315E-2</v>
      </c>
      <c r="I281" s="6">
        <f t="shared" si="27"/>
        <v>56.552517795879439</v>
      </c>
      <c r="J281" s="4"/>
      <c r="K281" s="5">
        <f t="shared" si="28"/>
        <v>119.89133772726441</v>
      </c>
      <c r="L281" s="5">
        <f t="shared" si="29"/>
        <v>58.150079999999996</v>
      </c>
      <c r="M281" s="5">
        <f t="shared" si="30"/>
        <v>61.741257727264419</v>
      </c>
      <c r="N281" s="4"/>
    </row>
    <row r="282" spans="1:14" ht="15.75" x14ac:dyDescent="0.25">
      <c r="A282" s="9" t="str">
        <f t="shared" si="31"/>
        <v>-</v>
      </c>
      <c r="B282" s="8">
        <v>920</v>
      </c>
      <c r="C282" s="5" t="str">
        <f t="shared" si="37"/>
        <v/>
      </c>
      <c r="D282" s="5" t="str">
        <f t="shared" si="37"/>
        <v/>
      </c>
      <c r="E282" s="5" t="str">
        <f t="shared" si="37"/>
        <v/>
      </c>
      <c r="F282" s="5" t="str">
        <f t="shared" si="37"/>
        <v/>
      </c>
      <c r="G282" s="5">
        <f t="shared" si="37"/>
        <v>6.1541521890055573E-2</v>
      </c>
      <c r="H282" s="7">
        <f t="shared" si="26"/>
        <v>6.1541521890055573E-2</v>
      </c>
      <c r="I282" s="6">
        <f t="shared" si="27"/>
        <v>56.61820013885113</v>
      </c>
      <c r="J282" s="4"/>
      <c r="K282" s="5">
        <f t="shared" si="28"/>
        <v>120.03058429436439</v>
      </c>
      <c r="L282" s="5">
        <f t="shared" si="29"/>
        <v>58.467839999999995</v>
      </c>
      <c r="M282" s="5">
        <f t="shared" si="30"/>
        <v>61.562744294364393</v>
      </c>
      <c r="N282" s="4"/>
    </row>
    <row r="283" spans="1:14" ht="15.75" x14ac:dyDescent="0.25">
      <c r="A283" s="9" t="str">
        <f t="shared" si="31"/>
        <v>-</v>
      </c>
      <c r="B283" s="8">
        <v>925</v>
      </c>
      <c r="C283" s="5" t="str">
        <f t="shared" si="37"/>
        <v/>
      </c>
      <c r="D283" s="5" t="str">
        <f t="shared" si="37"/>
        <v/>
      </c>
      <c r="E283" s="5" t="str">
        <f t="shared" si="37"/>
        <v/>
      </c>
      <c r="F283" s="5" t="str">
        <f t="shared" si="37"/>
        <v/>
      </c>
      <c r="G283" s="5">
        <f t="shared" si="37"/>
        <v>6.1279569886538154E-2</v>
      </c>
      <c r="H283" s="7">
        <f t="shared" si="26"/>
        <v>6.1279569886538154E-2</v>
      </c>
      <c r="I283" s="6">
        <f t="shared" si="27"/>
        <v>56.683602145047793</v>
      </c>
      <c r="J283" s="4"/>
      <c r="K283" s="5">
        <f t="shared" si="28"/>
        <v>120.16923654750133</v>
      </c>
      <c r="L283" s="5">
        <f t="shared" si="29"/>
        <v>58.785599999999995</v>
      </c>
      <c r="M283" s="5">
        <f t="shared" si="30"/>
        <v>61.383636547501332</v>
      </c>
      <c r="N283" s="4"/>
    </row>
    <row r="284" spans="1:14" ht="15.75" x14ac:dyDescent="0.25">
      <c r="A284" s="9" t="str">
        <f t="shared" si="31"/>
        <v>-</v>
      </c>
      <c r="B284" s="8">
        <v>930</v>
      </c>
      <c r="C284" s="5" t="str">
        <f t="shared" si="37"/>
        <v/>
      </c>
      <c r="D284" s="5" t="str">
        <f t="shared" si="37"/>
        <v/>
      </c>
      <c r="E284" s="5" t="str">
        <f t="shared" si="37"/>
        <v/>
      </c>
      <c r="F284" s="5" t="str">
        <f t="shared" si="37"/>
        <v/>
      </c>
      <c r="G284" s="5">
        <f t="shared" si="37"/>
        <v>6.1020136039404115E-2</v>
      </c>
      <c r="H284" s="7">
        <f t="shared" si="26"/>
        <v>6.1020136039404115E-2</v>
      </c>
      <c r="I284" s="6">
        <f t="shared" si="27"/>
        <v>56.748726516645824</v>
      </c>
      <c r="J284" s="4"/>
      <c r="K284" s="5">
        <f t="shared" si="28"/>
        <v>120.30730021528915</v>
      </c>
      <c r="L284" s="5">
        <f t="shared" si="29"/>
        <v>59.103359999999995</v>
      </c>
      <c r="M284" s="5">
        <f t="shared" si="30"/>
        <v>61.203940215289151</v>
      </c>
      <c r="N284" s="4"/>
    </row>
    <row r="285" spans="1:14" ht="15.75" x14ac:dyDescent="0.25">
      <c r="A285" s="9" t="str">
        <f t="shared" si="31"/>
        <v>-</v>
      </c>
      <c r="B285" s="8">
        <v>935</v>
      </c>
      <c r="C285" s="5" t="str">
        <f t="shared" si="37"/>
        <v/>
      </c>
      <c r="D285" s="5" t="str">
        <f t="shared" si="37"/>
        <v/>
      </c>
      <c r="E285" s="5" t="str">
        <f t="shared" si="37"/>
        <v/>
      </c>
      <c r="F285" s="5" t="str">
        <f t="shared" si="37"/>
        <v/>
      </c>
      <c r="G285" s="5">
        <f t="shared" si="37"/>
        <v>6.0763182797237983E-2</v>
      </c>
      <c r="H285" s="7">
        <f t="shared" si="26"/>
        <v>6.0763182797237983E-2</v>
      </c>
      <c r="I285" s="6">
        <f t="shared" si="27"/>
        <v>56.813575915417516</v>
      </c>
      <c r="J285" s="4"/>
      <c r="K285" s="5">
        <f t="shared" si="28"/>
        <v>120.44478094068513</v>
      </c>
      <c r="L285" s="5">
        <f t="shared" si="29"/>
        <v>59.421119999999995</v>
      </c>
      <c r="M285" s="5">
        <f t="shared" si="30"/>
        <v>61.02366094068514</v>
      </c>
      <c r="N285" s="4"/>
    </row>
    <row r="286" spans="1:14" ht="15.75" x14ac:dyDescent="0.25">
      <c r="A286" s="9" t="str">
        <f t="shared" si="31"/>
        <v>-</v>
      </c>
      <c r="B286" s="8">
        <v>940</v>
      </c>
      <c r="C286" s="5" t="str">
        <f t="shared" si="37"/>
        <v/>
      </c>
      <c r="D286" s="5" t="str">
        <f t="shared" si="37"/>
        <v/>
      </c>
      <c r="E286" s="5" t="str">
        <f t="shared" si="37"/>
        <v/>
      </c>
      <c r="F286" s="5" t="str">
        <f t="shared" si="37"/>
        <v/>
      </c>
      <c r="G286" s="5">
        <f t="shared" si="37"/>
        <v>6.0508673365476474E-2</v>
      </c>
      <c r="H286" s="7">
        <f t="shared" si="26"/>
        <v>6.0508673365476474E-2</v>
      </c>
      <c r="I286" s="6">
        <f t="shared" si="27"/>
        <v>56.878152963547883</v>
      </c>
      <c r="J286" s="4"/>
      <c r="K286" s="5">
        <f t="shared" si="28"/>
        <v>120.58168428272151</v>
      </c>
      <c r="L286" s="5">
        <f t="shared" si="29"/>
        <v>59.738879999999995</v>
      </c>
      <c r="M286" s="5">
        <f t="shared" si="30"/>
        <v>60.842804282721517</v>
      </c>
      <c r="N286" s="4"/>
    </row>
    <row r="287" spans="1:14" ht="15.75" x14ac:dyDescent="0.25">
      <c r="A287" s="9" t="str">
        <f t="shared" si="31"/>
        <v>-</v>
      </c>
      <c r="B287" s="8">
        <v>945</v>
      </c>
      <c r="C287" s="5" t="str">
        <f t="shared" si="37"/>
        <v/>
      </c>
      <c r="D287" s="5" t="str">
        <f t="shared" si="37"/>
        <v/>
      </c>
      <c r="E287" s="5" t="str">
        <f t="shared" si="37"/>
        <v/>
      </c>
      <c r="F287" s="5" t="str">
        <f t="shared" si="37"/>
        <v/>
      </c>
      <c r="G287" s="5">
        <f t="shared" si="37"/>
        <v>6.0256571687227492E-2</v>
      </c>
      <c r="H287" s="7">
        <f t="shared" si="26"/>
        <v>6.0256571687227492E-2</v>
      </c>
      <c r="I287" s="6">
        <f t="shared" si="27"/>
        <v>56.942460244429981</v>
      </c>
      <c r="J287" s="4"/>
      <c r="K287" s="5">
        <f t="shared" si="28"/>
        <v>120.71801571819155</v>
      </c>
      <c r="L287" s="5">
        <f t="shared" si="29"/>
        <v>60.056639999999994</v>
      </c>
      <c r="M287" s="5">
        <f t="shared" si="30"/>
        <v>60.661375718191557</v>
      </c>
      <c r="N287" s="4"/>
    </row>
    <row r="288" spans="1:14" ht="15.75" x14ac:dyDescent="0.25">
      <c r="A288" s="9" t="str">
        <f t="shared" si="31"/>
        <v>-</v>
      </c>
      <c r="B288" s="8">
        <v>950</v>
      </c>
      <c r="C288" s="5" t="str">
        <f t="shared" ref="C288:G297" si="38">IF(AND($B288&gt;=C$93,$B288&lt;=C$94),(C$95/60)*$B288^(-C$96),"")</f>
        <v/>
      </c>
      <c r="D288" s="5" t="str">
        <f t="shared" si="38"/>
        <v/>
      </c>
      <c r="E288" s="5" t="str">
        <f t="shared" si="38"/>
        <v/>
      </c>
      <c r="F288" s="5" t="str">
        <f t="shared" si="38"/>
        <v/>
      </c>
      <c r="G288" s="5">
        <f t="shared" si="38"/>
        <v>6.0006842424674696E-2</v>
      </c>
      <c r="H288" s="7">
        <f t="shared" si="26"/>
        <v>6.0006842424674696E-2</v>
      </c>
      <c r="I288" s="6">
        <f t="shared" si="27"/>
        <v>57.006500303440959</v>
      </c>
      <c r="J288" s="4"/>
      <c r="K288" s="5">
        <f t="shared" si="28"/>
        <v>120.85378064329483</v>
      </c>
      <c r="L288" s="5">
        <f t="shared" si="29"/>
        <v>60.374399999999994</v>
      </c>
      <c r="M288" s="5">
        <f t="shared" si="30"/>
        <v>60.479380643294832</v>
      </c>
      <c r="N288" s="4"/>
    </row>
    <row r="289" spans="1:14" ht="15.75" x14ac:dyDescent="0.25">
      <c r="A289" s="9" t="str">
        <f t="shared" si="31"/>
        <v>-</v>
      </c>
      <c r="B289" s="8">
        <v>955</v>
      </c>
      <c r="C289" s="5" t="str">
        <f t="shared" si="38"/>
        <v/>
      </c>
      <c r="D289" s="5" t="str">
        <f t="shared" si="38"/>
        <v/>
      </c>
      <c r="E289" s="5" t="str">
        <f t="shared" si="38"/>
        <v/>
      </c>
      <c r="F289" s="5" t="str">
        <f t="shared" si="38"/>
        <v/>
      </c>
      <c r="G289" s="5">
        <f t="shared" si="38"/>
        <v>5.9759450941045004E-2</v>
      </c>
      <c r="H289" s="7">
        <f t="shared" si="26"/>
        <v>5.9759450941045004E-2</v>
      </c>
      <c r="I289" s="6">
        <f t="shared" si="27"/>
        <v>57.070275648697979</v>
      </c>
      <c r="J289" s="4"/>
      <c r="K289" s="5">
        <f t="shared" si="28"/>
        <v>120.98898437523971</v>
      </c>
      <c r="L289" s="5">
        <f t="shared" si="29"/>
        <v>60.692159999999994</v>
      </c>
      <c r="M289" s="5">
        <f t="shared" si="30"/>
        <v>60.296824375239716</v>
      </c>
      <c r="N289" s="4"/>
    </row>
    <row r="290" spans="1:14" ht="15.75" x14ac:dyDescent="0.25">
      <c r="A290" s="9" t="str">
        <f t="shared" si="31"/>
        <v>-</v>
      </c>
      <c r="B290" s="8">
        <v>960</v>
      </c>
      <c r="C290" s="5" t="str">
        <f t="shared" si="38"/>
        <v/>
      </c>
      <c r="D290" s="5" t="str">
        <f t="shared" si="38"/>
        <v/>
      </c>
      <c r="E290" s="5" t="str">
        <f t="shared" si="38"/>
        <v/>
      </c>
      <c r="F290" s="5" t="str">
        <f t="shared" si="38"/>
        <v/>
      </c>
      <c r="G290" s="5">
        <f t="shared" si="38"/>
        <v>5.9514363283120437E-2</v>
      </c>
      <c r="H290" s="7">
        <f t="shared" ref="H290:H353" si="39">AVERAGE(C290:G290)</f>
        <v>5.9514363283120437E-2</v>
      </c>
      <c r="I290" s="6">
        <f t="shared" ref="I290:I353" si="40">H290*B290</f>
        <v>57.13378875179562</v>
      </c>
      <c r="J290" s="4"/>
      <c r="K290" s="5">
        <f t="shared" ref="K290:K353" si="41">$C$85*I290/1000</f>
        <v>121.12363215380671</v>
      </c>
      <c r="L290" s="5">
        <f t="shared" ref="L290:L353" si="42">B290*60*$C$86/1000</f>
        <v>61.009920000000001</v>
      </c>
      <c r="M290" s="5">
        <f t="shared" ref="M290:M353" si="43">MAX(0,K290-L290)</f>
        <v>60.113712153806709</v>
      </c>
      <c r="N290" s="4"/>
    </row>
    <row r="291" spans="1:14" ht="15.75" x14ac:dyDescent="0.25">
      <c r="A291" s="9" t="str">
        <f t="shared" ref="A291:A354" si="44">IF(M291=$C$87,"MAX","-")</f>
        <v>-</v>
      </c>
      <c r="B291" s="8">
        <v>965</v>
      </c>
      <c r="C291" s="5" t="str">
        <f t="shared" si="38"/>
        <v/>
      </c>
      <c r="D291" s="5" t="str">
        <f t="shared" si="38"/>
        <v/>
      </c>
      <c r="E291" s="5" t="str">
        <f t="shared" si="38"/>
        <v/>
      </c>
      <c r="F291" s="5" t="str">
        <f t="shared" si="38"/>
        <v/>
      </c>
      <c r="G291" s="5">
        <f t="shared" si="38"/>
        <v>5.927154616427429E-2</v>
      </c>
      <c r="H291" s="7">
        <f t="shared" si="39"/>
        <v>5.927154616427429E-2</v>
      </c>
      <c r="I291" s="6">
        <f t="shared" si="40"/>
        <v>57.197042048524693</v>
      </c>
      <c r="J291" s="4"/>
      <c r="K291" s="5">
        <f t="shared" si="41"/>
        <v>121.25772914287235</v>
      </c>
      <c r="L291" s="5">
        <f t="shared" si="42"/>
        <v>61.327679999999994</v>
      </c>
      <c r="M291" s="5">
        <f t="shared" si="43"/>
        <v>59.930049142872356</v>
      </c>
      <c r="N291" s="4"/>
    </row>
    <row r="292" spans="1:14" ht="15.75" x14ac:dyDescent="0.25">
      <c r="A292" s="9" t="str">
        <f t="shared" si="44"/>
        <v>-</v>
      </c>
      <c r="B292" s="8">
        <v>970</v>
      </c>
      <c r="C292" s="5" t="str">
        <f t="shared" si="38"/>
        <v/>
      </c>
      <c r="D292" s="5" t="str">
        <f t="shared" si="38"/>
        <v/>
      </c>
      <c r="E292" s="5" t="str">
        <f t="shared" si="38"/>
        <v/>
      </c>
      <c r="F292" s="5" t="str">
        <f t="shared" si="38"/>
        <v/>
      </c>
      <c r="G292" s="5">
        <f t="shared" si="38"/>
        <v>5.9030966948013852E-2</v>
      </c>
      <c r="H292" s="7">
        <f t="shared" si="39"/>
        <v>5.9030966948013852E-2</v>
      </c>
      <c r="I292" s="6">
        <f t="shared" si="40"/>
        <v>57.260037939573436</v>
      </c>
      <c r="J292" s="4"/>
      <c r="K292" s="5">
        <f t="shared" si="41"/>
        <v>121.39128043189569</v>
      </c>
      <c r="L292" s="5">
        <f t="shared" si="42"/>
        <v>61.645439999999994</v>
      </c>
      <c r="M292" s="5">
        <f t="shared" si="43"/>
        <v>59.745840431895701</v>
      </c>
      <c r="N292" s="4"/>
    </row>
    <row r="293" spans="1:14" ht="15.75" x14ac:dyDescent="0.25">
      <c r="A293" s="9" t="str">
        <f t="shared" si="44"/>
        <v>-</v>
      </c>
      <c r="B293" s="8">
        <v>975</v>
      </c>
      <c r="C293" s="5" t="str">
        <f t="shared" si="38"/>
        <v/>
      </c>
      <c r="D293" s="5" t="str">
        <f t="shared" si="38"/>
        <v/>
      </c>
      <c r="E293" s="5" t="str">
        <f t="shared" si="38"/>
        <v/>
      </c>
      <c r="F293" s="5" t="str">
        <f t="shared" si="38"/>
        <v/>
      </c>
      <c r="G293" s="5">
        <f t="shared" si="38"/>
        <v>5.8792593632011551E-2</v>
      </c>
      <c r="H293" s="7">
        <f t="shared" si="39"/>
        <v>5.8792593632011551E-2</v>
      </c>
      <c r="I293" s="6">
        <f t="shared" si="40"/>
        <v>57.322778791211263</v>
      </c>
      <c r="J293" s="4"/>
      <c r="K293" s="5">
        <f t="shared" si="41"/>
        <v>121.52429103736787</v>
      </c>
      <c r="L293" s="5">
        <f t="shared" si="42"/>
        <v>61.963200000000001</v>
      </c>
      <c r="M293" s="5">
        <f t="shared" si="43"/>
        <v>59.561091037367873</v>
      </c>
      <c r="N293" s="4"/>
    </row>
    <row r="294" spans="1:14" ht="15.75" x14ac:dyDescent="0.25">
      <c r="A294" s="9" t="str">
        <f t="shared" si="44"/>
        <v>-</v>
      </c>
      <c r="B294" s="8">
        <v>980</v>
      </c>
      <c r="C294" s="5" t="str">
        <f t="shared" si="38"/>
        <v/>
      </c>
      <c r="D294" s="5" t="str">
        <f t="shared" si="38"/>
        <v/>
      </c>
      <c r="E294" s="5" t="str">
        <f t="shared" si="38"/>
        <v/>
      </c>
      <c r="F294" s="5" t="str">
        <f t="shared" si="38"/>
        <v/>
      </c>
      <c r="G294" s="5">
        <f t="shared" si="38"/>
        <v>5.8556394832608077E-2</v>
      </c>
      <c r="H294" s="7">
        <f t="shared" si="39"/>
        <v>5.8556394832608077E-2</v>
      </c>
      <c r="I294" s="6">
        <f t="shared" si="40"/>
        <v>57.385266935955919</v>
      </c>
      <c r="J294" s="4"/>
      <c r="K294" s="5">
        <f t="shared" si="41"/>
        <v>121.65676590422655</v>
      </c>
      <c r="L294" s="5">
        <f t="shared" si="42"/>
        <v>62.280959999999993</v>
      </c>
      <c r="M294" s="5">
        <f t="shared" si="43"/>
        <v>59.375805904226553</v>
      </c>
      <c r="N294" s="4"/>
    </row>
    <row r="295" spans="1:14" ht="15.75" x14ac:dyDescent="0.25">
      <c r="A295" s="9" t="str">
        <f t="shared" si="44"/>
        <v>-</v>
      </c>
      <c r="B295" s="8">
        <v>985</v>
      </c>
      <c r="C295" s="5" t="str">
        <f t="shared" si="38"/>
        <v/>
      </c>
      <c r="D295" s="5" t="str">
        <f t="shared" si="38"/>
        <v/>
      </c>
      <c r="E295" s="5" t="str">
        <f t="shared" si="38"/>
        <v/>
      </c>
      <c r="F295" s="5" t="str">
        <f t="shared" si="38"/>
        <v/>
      </c>
      <c r="G295" s="5">
        <f t="shared" si="38"/>
        <v>5.8322339769770762E-2</v>
      </c>
      <c r="H295" s="7">
        <f t="shared" si="39"/>
        <v>5.8322339769770762E-2</v>
      </c>
      <c r="I295" s="6">
        <f t="shared" si="40"/>
        <v>57.447504673224202</v>
      </c>
      <c r="J295" s="4"/>
      <c r="K295" s="5">
        <f t="shared" si="41"/>
        <v>121.7887099072353</v>
      </c>
      <c r="L295" s="5">
        <f t="shared" si="42"/>
        <v>62.598719999999993</v>
      </c>
      <c r="M295" s="5">
        <f t="shared" si="43"/>
        <v>59.189989907235308</v>
      </c>
      <c r="N295" s="4"/>
    </row>
    <row r="296" spans="1:14" ht="15.75" x14ac:dyDescent="0.25">
      <c r="A296" s="9" t="str">
        <f t="shared" si="44"/>
        <v>-</v>
      </c>
      <c r="B296" s="8">
        <v>990</v>
      </c>
      <c r="C296" s="5" t="str">
        <f t="shared" si="38"/>
        <v/>
      </c>
      <c r="D296" s="5" t="str">
        <f t="shared" si="38"/>
        <v/>
      </c>
      <c r="E296" s="5" t="str">
        <f t="shared" si="38"/>
        <v/>
      </c>
      <c r="F296" s="5" t="str">
        <f t="shared" si="38"/>
        <v/>
      </c>
      <c r="G296" s="5">
        <f t="shared" si="38"/>
        <v>5.8090398252492272E-2</v>
      </c>
      <c r="H296" s="7">
        <f t="shared" si="39"/>
        <v>5.8090398252492272E-2</v>
      </c>
      <c r="I296" s="6">
        <f t="shared" si="40"/>
        <v>57.509494269967348</v>
      </c>
      <c r="J296" s="4"/>
      <c r="K296" s="5">
        <f t="shared" si="41"/>
        <v>121.92012785233078</v>
      </c>
      <c r="L296" s="5">
        <f t="shared" si="42"/>
        <v>62.916479999999993</v>
      </c>
      <c r="M296" s="5">
        <f t="shared" si="43"/>
        <v>59.003647852330786</v>
      </c>
      <c r="N296" s="4"/>
    </row>
    <row r="297" spans="1:14" ht="15.75" x14ac:dyDescent="0.25">
      <c r="A297" s="9" t="str">
        <f t="shared" si="44"/>
        <v>-</v>
      </c>
      <c r="B297" s="8">
        <v>995</v>
      </c>
      <c r="C297" s="5" t="str">
        <f t="shared" si="38"/>
        <v/>
      </c>
      <c r="D297" s="5" t="str">
        <f t="shared" si="38"/>
        <v/>
      </c>
      <c r="E297" s="5" t="str">
        <f t="shared" si="38"/>
        <v/>
      </c>
      <c r="F297" s="5" t="str">
        <f t="shared" si="38"/>
        <v/>
      </c>
      <c r="G297" s="5">
        <f t="shared" si="38"/>
        <v>5.7860540664613408E-2</v>
      </c>
      <c r="H297" s="7">
        <f t="shared" si="39"/>
        <v>5.7860540664613408E-2</v>
      </c>
      <c r="I297" s="6">
        <f t="shared" si="40"/>
        <v>57.571237961290343</v>
      </c>
      <c r="J297" s="4"/>
      <c r="K297" s="5">
        <f t="shared" si="41"/>
        <v>122.05102447793553</v>
      </c>
      <c r="L297" s="5">
        <f t="shared" si="42"/>
        <v>63.23424</v>
      </c>
      <c r="M297" s="5">
        <f t="shared" si="43"/>
        <v>58.816784477935528</v>
      </c>
      <c r="N297" s="4"/>
    </row>
    <row r="298" spans="1:14" ht="15.75" x14ac:dyDescent="0.25">
      <c r="A298" s="9" t="str">
        <f t="shared" si="44"/>
        <v>-</v>
      </c>
      <c r="B298" s="8">
        <v>1000</v>
      </c>
      <c r="C298" s="5" t="str">
        <f t="shared" ref="C298:G307" si="45">IF(AND($B298&gt;=C$93,$B298&lt;=C$94),(C$95/60)*$B298^(-C$96),"")</f>
        <v/>
      </c>
      <c r="D298" s="5" t="str">
        <f t="shared" si="45"/>
        <v/>
      </c>
      <c r="E298" s="5" t="str">
        <f t="shared" si="45"/>
        <v/>
      </c>
      <c r="F298" s="5" t="str">
        <f t="shared" si="45"/>
        <v/>
      </c>
      <c r="G298" s="5">
        <f t="shared" si="45"/>
        <v>5.7632737951056882E-2</v>
      </c>
      <c r="H298" s="7">
        <f t="shared" si="39"/>
        <v>5.7632737951056882E-2</v>
      </c>
      <c r="I298" s="6">
        <f t="shared" si="40"/>
        <v>57.632737951056882</v>
      </c>
      <c r="J298" s="4"/>
      <c r="K298" s="5">
        <f t="shared" si="41"/>
        <v>122.18140445624059</v>
      </c>
      <c r="L298" s="5">
        <f t="shared" si="42"/>
        <v>63.551999999999992</v>
      </c>
      <c r="M298" s="5">
        <f t="shared" si="43"/>
        <v>58.629404456240593</v>
      </c>
      <c r="N298" s="4"/>
    </row>
    <row r="299" spans="1:14" ht="15.75" x14ac:dyDescent="0.25">
      <c r="A299" s="9" t="str">
        <f t="shared" si="44"/>
        <v>-</v>
      </c>
      <c r="B299" s="8">
        <v>1005</v>
      </c>
      <c r="C299" s="5" t="str">
        <f t="shared" si="45"/>
        <v/>
      </c>
      <c r="D299" s="5" t="str">
        <f t="shared" si="45"/>
        <v/>
      </c>
      <c r="E299" s="5" t="str">
        <f t="shared" si="45"/>
        <v/>
      </c>
      <c r="F299" s="5" t="str">
        <f t="shared" si="45"/>
        <v/>
      </c>
      <c r="G299" s="5">
        <f t="shared" si="45"/>
        <v>5.7406961604457692E-2</v>
      </c>
      <c r="H299" s="7">
        <f t="shared" si="39"/>
        <v>5.7406961604457692E-2</v>
      </c>
      <c r="I299" s="6">
        <f t="shared" si="40"/>
        <v>57.693996412479983</v>
      </c>
      <c r="J299" s="4"/>
      <c r="K299" s="5">
        <f t="shared" si="41"/>
        <v>122.31127239445757</v>
      </c>
      <c r="L299" s="5">
        <f t="shared" si="42"/>
        <v>63.869759999999992</v>
      </c>
      <c r="M299" s="5">
        <f t="shared" si="43"/>
        <v>58.441512394457583</v>
      </c>
      <c r="N299" s="4"/>
    </row>
    <row r="300" spans="1:14" ht="15.75" x14ac:dyDescent="0.25">
      <c r="A300" s="9" t="str">
        <f t="shared" si="44"/>
        <v>-</v>
      </c>
      <c r="B300" s="8">
        <v>1010</v>
      </c>
      <c r="C300" s="5" t="str">
        <f t="shared" si="45"/>
        <v/>
      </c>
      <c r="D300" s="5" t="str">
        <f t="shared" si="45"/>
        <v/>
      </c>
      <c r="E300" s="5" t="str">
        <f t="shared" si="45"/>
        <v/>
      </c>
      <c r="F300" s="5" t="str">
        <f t="shared" si="45"/>
        <v/>
      </c>
      <c r="G300" s="5">
        <f t="shared" si="45"/>
        <v>5.7183183652176464E-2</v>
      </c>
      <c r="H300" s="7">
        <f t="shared" si="39"/>
        <v>5.7183183652176464E-2</v>
      </c>
      <c r="I300" s="6">
        <f t="shared" si="40"/>
        <v>57.755015488698227</v>
      </c>
      <c r="J300" s="4"/>
      <c r="K300" s="5">
        <f t="shared" si="41"/>
        <v>122.44063283604024</v>
      </c>
      <c r="L300" s="5">
        <f t="shared" si="42"/>
        <v>64.187519999999992</v>
      </c>
      <c r="M300" s="5">
        <f t="shared" si="43"/>
        <v>58.253112836040245</v>
      </c>
      <c r="N300" s="4"/>
    </row>
    <row r="301" spans="1:14" ht="15.75" x14ac:dyDescent="0.25">
      <c r="A301" s="9" t="str">
        <f t="shared" si="44"/>
        <v>-</v>
      </c>
      <c r="B301" s="8">
        <v>1015</v>
      </c>
      <c r="C301" s="5" t="str">
        <f t="shared" si="45"/>
        <v/>
      </c>
      <c r="D301" s="5" t="str">
        <f t="shared" si="45"/>
        <v/>
      </c>
      <c r="E301" s="5" t="str">
        <f t="shared" si="45"/>
        <v/>
      </c>
      <c r="F301" s="5" t="str">
        <f t="shared" si="45"/>
        <v/>
      </c>
      <c r="G301" s="5">
        <f t="shared" si="45"/>
        <v>5.6961376643682927E-2</v>
      </c>
      <c r="H301" s="7">
        <f t="shared" si="39"/>
        <v>5.6961376643682927E-2</v>
      </c>
      <c r="I301" s="6">
        <f t="shared" si="40"/>
        <v>57.815797293338171</v>
      </c>
      <c r="J301" s="4"/>
      <c r="K301" s="5">
        <f t="shared" si="41"/>
        <v>122.56949026187692</v>
      </c>
      <c r="L301" s="5">
        <f t="shared" si="42"/>
        <v>64.505279999999985</v>
      </c>
      <c r="M301" s="5">
        <f t="shared" si="43"/>
        <v>58.064210261876937</v>
      </c>
      <c r="N301" s="4"/>
    </row>
    <row r="302" spans="1:14" ht="15.75" x14ac:dyDescent="0.25">
      <c r="A302" s="9" t="str">
        <f t="shared" si="44"/>
        <v>-</v>
      </c>
      <c r="B302" s="8">
        <v>1020</v>
      </c>
      <c r="C302" s="5" t="str">
        <f t="shared" si="45"/>
        <v/>
      </c>
      <c r="D302" s="5" t="str">
        <f t="shared" si="45"/>
        <v/>
      </c>
      <c r="E302" s="5" t="str">
        <f t="shared" si="45"/>
        <v/>
      </c>
      <c r="F302" s="5" t="str">
        <f t="shared" si="45"/>
        <v/>
      </c>
      <c r="G302" s="5">
        <f t="shared" si="45"/>
        <v>5.6741513638298491E-2</v>
      </c>
      <c r="H302" s="7">
        <f t="shared" si="39"/>
        <v>5.6741513638298491E-2</v>
      </c>
      <c r="I302" s="6">
        <f t="shared" si="40"/>
        <v>57.87634391106446</v>
      </c>
      <c r="J302" s="4"/>
      <c r="K302" s="5">
        <f t="shared" si="41"/>
        <v>122.69784909145665</v>
      </c>
      <c r="L302" s="5">
        <f t="shared" si="42"/>
        <v>64.823039999999992</v>
      </c>
      <c r="M302" s="5">
        <f t="shared" si="43"/>
        <v>57.874809091456655</v>
      </c>
      <c r="N302" s="4"/>
    </row>
    <row r="303" spans="1:14" ht="15.75" x14ac:dyDescent="0.25">
      <c r="A303" s="9" t="str">
        <f t="shared" si="44"/>
        <v>-</v>
      </c>
      <c r="B303" s="8">
        <v>1025</v>
      </c>
      <c r="C303" s="5" t="str">
        <f t="shared" si="45"/>
        <v/>
      </c>
      <c r="D303" s="5" t="str">
        <f t="shared" si="45"/>
        <v/>
      </c>
      <c r="E303" s="5" t="str">
        <f t="shared" si="45"/>
        <v/>
      </c>
      <c r="F303" s="5" t="str">
        <f t="shared" si="45"/>
        <v/>
      </c>
      <c r="G303" s="5">
        <f t="shared" si="45"/>
        <v>5.6523568193283795E-2</v>
      </c>
      <c r="H303" s="7">
        <f t="shared" si="39"/>
        <v>5.6523568193283795E-2</v>
      </c>
      <c r="I303" s="6">
        <f t="shared" si="40"/>
        <v>57.936657398115891</v>
      </c>
      <c r="J303" s="4"/>
      <c r="K303" s="5">
        <f t="shared" si="41"/>
        <v>122.82571368400569</v>
      </c>
      <c r="L303" s="5">
        <f t="shared" si="42"/>
        <v>65.140799999999999</v>
      </c>
      <c r="M303" s="5">
        <f t="shared" si="43"/>
        <v>57.684913684005693</v>
      </c>
      <c r="N303" s="4"/>
    </row>
    <row r="304" spans="1:14" ht="15.75" x14ac:dyDescent="0.25">
      <c r="A304" s="9" t="str">
        <f t="shared" si="44"/>
        <v>-</v>
      </c>
      <c r="B304" s="8">
        <v>1030</v>
      </c>
      <c r="C304" s="5" t="str">
        <f t="shared" si="45"/>
        <v/>
      </c>
      <c r="D304" s="5" t="str">
        <f t="shared" si="45"/>
        <v/>
      </c>
      <c r="E304" s="5" t="str">
        <f t="shared" si="45"/>
        <v/>
      </c>
      <c r="F304" s="5" t="str">
        <f t="shared" si="45"/>
        <v/>
      </c>
      <c r="G304" s="5">
        <f t="shared" si="45"/>
        <v>5.6307514352262056E-2</v>
      </c>
      <c r="H304" s="7">
        <f t="shared" si="39"/>
        <v>5.6307514352262056E-2</v>
      </c>
      <c r="I304" s="6">
        <f t="shared" si="40"/>
        <v>57.99673978282992</v>
      </c>
      <c r="J304" s="4"/>
      <c r="K304" s="5">
        <f t="shared" si="41"/>
        <v>122.95308833959943</v>
      </c>
      <c r="L304" s="5">
        <f t="shared" si="42"/>
        <v>65.458559999999991</v>
      </c>
      <c r="M304" s="5">
        <f t="shared" si="43"/>
        <v>57.494528339599441</v>
      </c>
      <c r="N304" s="4"/>
    </row>
    <row r="305" spans="1:14" ht="15.75" x14ac:dyDescent="0.25">
      <c r="A305" s="9" t="str">
        <f t="shared" si="44"/>
        <v>-</v>
      </c>
      <c r="B305" s="8">
        <v>1035</v>
      </c>
      <c r="C305" s="5" t="str">
        <f t="shared" si="45"/>
        <v/>
      </c>
      <c r="D305" s="5" t="str">
        <f t="shared" si="45"/>
        <v/>
      </c>
      <c r="E305" s="5" t="str">
        <f t="shared" si="45"/>
        <v/>
      </c>
      <c r="F305" s="5" t="str">
        <f t="shared" si="45"/>
        <v/>
      </c>
      <c r="G305" s="5">
        <f t="shared" si="45"/>
        <v>5.6093326633965539E-2</v>
      </c>
      <c r="H305" s="7">
        <f t="shared" si="39"/>
        <v>5.6093326633965539E-2</v>
      </c>
      <c r="I305" s="6">
        <f t="shared" si="40"/>
        <v>58.056593066154335</v>
      </c>
      <c r="J305" s="4"/>
      <c r="K305" s="5">
        <f t="shared" si="41"/>
        <v>123.07997730024719</v>
      </c>
      <c r="L305" s="5">
        <f t="shared" si="42"/>
        <v>65.776319999999998</v>
      </c>
      <c r="M305" s="5">
        <f t="shared" si="43"/>
        <v>57.303657300247195</v>
      </c>
      <c r="N305" s="4"/>
    </row>
    <row r="306" spans="1:14" ht="15.75" x14ac:dyDescent="0.25">
      <c r="A306" s="9" t="str">
        <f t="shared" si="44"/>
        <v>-</v>
      </c>
      <c r="B306" s="8">
        <v>1040</v>
      </c>
      <c r="C306" s="5" t="str">
        <f t="shared" si="45"/>
        <v/>
      </c>
      <c r="D306" s="5" t="str">
        <f t="shared" si="45"/>
        <v/>
      </c>
      <c r="E306" s="5" t="str">
        <f t="shared" si="45"/>
        <v/>
      </c>
      <c r="F306" s="5" t="str">
        <f t="shared" si="45"/>
        <v/>
      </c>
      <c r="G306" s="5">
        <f t="shared" si="45"/>
        <v>5.588098002129558E-2</v>
      </c>
      <c r="H306" s="7">
        <f t="shared" si="39"/>
        <v>5.588098002129558E-2</v>
      </c>
      <c r="I306" s="6">
        <f t="shared" si="40"/>
        <v>58.1162192221474</v>
      </c>
      <c r="J306" s="4"/>
      <c r="K306" s="5">
        <f t="shared" si="41"/>
        <v>123.20638475095249</v>
      </c>
      <c r="L306" s="5">
        <f t="shared" si="42"/>
        <v>66.094080000000005</v>
      </c>
      <c r="M306" s="5">
        <f t="shared" si="43"/>
        <v>57.112304750952489</v>
      </c>
      <c r="N306" s="4"/>
    </row>
    <row r="307" spans="1:14" ht="15.75" x14ac:dyDescent="0.25">
      <c r="A307" s="9" t="str">
        <f t="shared" si="44"/>
        <v>-</v>
      </c>
      <c r="B307" s="8">
        <v>1045</v>
      </c>
      <c r="C307" s="5" t="str">
        <f t="shared" si="45"/>
        <v/>
      </c>
      <c r="D307" s="5" t="str">
        <f t="shared" si="45"/>
        <v/>
      </c>
      <c r="E307" s="5" t="str">
        <f t="shared" si="45"/>
        <v/>
      </c>
      <c r="F307" s="5" t="str">
        <f t="shared" si="45"/>
        <v/>
      </c>
      <c r="G307" s="5">
        <f t="shared" si="45"/>
        <v>5.5670449950685964E-2</v>
      </c>
      <c r="H307" s="7">
        <f t="shared" si="39"/>
        <v>5.5670449950685964E-2</v>
      </c>
      <c r="I307" s="6">
        <f t="shared" si="40"/>
        <v>58.175620198466831</v>
      </c>
      <c r="J307" s="4"/>
      <c r="K307" s="5">
        <f t="shared" si="41"/>
        <v>123.33231482074969</v>
      </c>
      <c r="L307" s="5">
        <f t="shared" si="42"/>
        <v>66.411839999999998</v>
      </c>
      <c r="M307" s="5">
        <f t="shared" si="43"/>
        <v>56.920474820749689</v>
      </c>
      <c r="N307" s="4"/>
    </row>
    <row r="308" spans="1:14" ht="15.75" x14ac:dyDescent="0.25">
      <c r="A308" s="9" t="str">
        <f t="shared" si="44"/>
        <v>-</v>
      </c>
      <c r="B308" s="8">
        <v>1050</v>
      </c>
      <c r="C308" s="5" t="str">
        <f t="shared" ref="C308:G317" si="46">IF(AND($B308&gt;=C$93,$B308&lt;=C$94),(C$95/60)*$B308^(-C$96),"")</f>
        <v/>
      </c>
      <c r="D308" s="5" t="str">
        <f t="shared" si="46"/>
        <v/>
      </c>
      <c r="E308" s="5" t="str">
        <f t="shared" si="46"/>
        <v/>
      </c>
      <c r="F308" s="5" t="str">
        <f t="shared" si="46"/>
        <v/>
      </c>
      <c r="G308" s="5">
        <f t="shared" si="46"/>
        <v>5.5461712301759003E-2</v>
      </c>
      <c r="H308" s="7">
        <f t="shared" si="39"/>
        <v>5.5461712301759003E-2</v>
      </c>
      <c r="I308" s="6">
        <f t="shared" si="40"/>
        <v>58.234797916846951</v>
      </c>
      <c r="J308" s="4"/>
      <c r="K308" s="5">
        <f t="shared" si="41"/>
        <v>123.45777158371554</v>
      </c>
      <c r="L308" s="5">
        <f t="shared" si="42"/>
        <v>66.729599999999991</v>
      </c>
      <c r="M308" s="5">
        <f t="shared" si="43"/>
        <v>56.72817158371555</v>
      </c>
      <c r="N308" s="4"/>
    </row>
    <row r="309" spans="1:14" ht="15.75" x14ac:dyDescent="0.25">
      <c r="A309" s="9" t="str">
        <f t="shared" si="44"/>
        <v>-</v>
      </c>
      <c r="B309" s="8">
        <v>1055</v>
      </c>
      <c r="C309" s="5" t="str">
        <f t="shared" si="46"/>
        <v/>
      </c>
      <c r="D309" s="5" t="str">
        <f t="shared" si="46"/>
        <v/>
      </c>
      <c r="E309" s="5" t="str">
        <f t="shared" si="46"/>
        <v/>
      </c>
      <c r="F309" s="5" t="str">
        <f t="shared" si="46"/>
        <v/>
      </c>
      <c r="G309" s="5">
        <f t="shared" si="46"/>
        <v>5.5254743387265694E-2</v>
      </c>
      <c r="H309" s="7">
        <f t="shared" si="39"/>
        <v>5.5254743387265694E-2</v>
      </c>
      <c r="I309" s="6">
        <f t="shared" si="40"/>
        <v>58.293754273565305</v>
      </c>
      <c r="J309" s="4"/>
      <c r="K309" s="5">
        <f t="shared" si="41"/>
        <v>123.58275905995845</v>
      </c>
      <c r="L309" s="5">
        <f t="shared" si="42"/>
        <v>67.047359999999998</v>
      </c>
      <c r="M309" s="5">
        <f t="shared" si="43"/>
        <v>56.535399059958451</v>
      </c>
      <c r="N309" s="4"/>
    </row>
    <row r="310" spans="1:14" ht="15.75" x14ac:dyDescent="0.25">
      <c r="A310" s="9" t="str">
        <f t="shared" si="44"/>
        <v>-</v>
      </c>
      <c r="B310" s="8">
        <v>1060</v>
      </c>
      <c r="C310" s="5" t="str">
        <f t="shared" si="46"/>
        <v/>
      </c>
      <c r="D310" s="5" t="str">
        <f t="shared" si="46"/>
        <v/>
      </c>
      <c r="E310" s="5" t="str">
        <f t="shared" si="46"/>
        <v/>
      </c>
      <c r="F310" s="5" t="str">
        <f t="shared" si="46"/>
        <v/>
      </c>
      <c r="G310" s="5">
        <f t="shared" si="46"/>
        <v>5.504951994330088E-2</v>
      </c>
      <c r="H310" s="7">
        <f t="shared" si="39"/>
        <v>5.504951994330088E-2</v>
      </c>
      <c r="I310" s="6">
        <f t="shared" si="40"/>
        <v>58.35249113989893</v>
      </c>
      <c r="J310" s="4"/>
      <c r="K310" s="5">
        <f t="shared" si="41"/>
        <v>123.70728121658573</v>
      </c>
      <c r="L310" s="5">
        <f t="shared" si="42"/>
        <v>67.36511999999999</v>
      </c>
      <c r="M310" s="5">
        <f t="shared" si="43"/>
        <v>56.342161216585737</v>
      </c>
      <c r="N310" s="4"/>
    </row>
    <row r="311" spans="1:14" ht="15.75" x14ac:dyDescent="0.25">
      <c r="A311" s="9" t="str">
        <f t="shared" si="44"/>
        <v>-</v>
      </c>
      <c r="B311" s="8">
        <v>1065</v>
      </c>
      <c r="C311" s="5" t="str">
        <f t="shared" si="46"/>
        <v/>
      </c>
      <c r="D311" s="5" t="str">
        <f t="shared" si="46"/>
        <v/>
      </c>
      <c r="E311" s="5" t="str">
        <f t="shared" si="46"/>
        <v/>
      </c>
      <c r="F311" s="5" t="str">
        <f t="shared" si="46"/>
        <v/>
      </c>
      <c r="G311" s="5">
        <f t="shared" si="46"/>
        <v>5.4846019119784054E-2</v>
      </c>
      <c r="H311" s="7">
        <f t="shared" si="39"/>
        <v>5.4846019119784054E-2</v>
      </c>
      <c r="I311" s="6">
        <f t="shared" si="40"/>
        <v>58.411010362570018</v>
      </c>
      <c r="J311" s="4"/>
      <c r="K311" s="5">
        <f t="shared" si="41"/>
        <v>123.83134196864845</v>
      </c>
      <c r="L311" s="5">
        <f t="shared" si="42"/>
        <v>67.682879999999983</v>
      </c>
      <c r="M311" s="5">
        <f t="shared" si="43"/>
        <v>56.148461968648462</v>
      </c>
      <c r="N311" s="4"/>
    </row>
    <row r="312" spans="1:14" ht="15.75" x14ac:dyDescent="0.25">
      <c r="A312" s="9" t="str">
        <f t="shared" si="44"/>
        <v>-</v>
      </c>
      <c r="B312" s="8">
        <v>1070</v>
      </c>
      <c r="C312" s="5" t="str">
        <f t="shared" si="46"/>
        <v/>
      </c>
      <c r="D312" s="5" t="str">
        <f t="shared" si="46"/>
        <v/>
      </c>
      <c r="E312" s="5" t="str">
        <f t="shared" si="46"/>
        <v/>
      </c>
      <c r="F312" s="5" t="str">
        <f t="shared" si="46"/>
        <v/>
      </c>
      <c r="G312" s="5">
        <f t="shared" si="46"/>
        <v>5.4644218471197728E-2</v>
      </c>
      <c r="H312" s="7">
        <f t="shared" si="39"/>
        <v>5.4644218471197728E-2</v>
      </c>
      <c r="I312" s="6">
        <f t="shared" si="40"/>
        <v>58.469313764181571</v>
      </c>
      <c r="J312" s="4"/>
      <c r="K312" s="5">
        <f t="shared" si="41"/>
        <v>123.95494518006493</v>
      </c>
      <c r="L312" s="5">
        <f t="shared" si="42"/>
        <v>68.000640000000004</v>
      </c>
      <c r="M312" s="5">
        <f t="shared" si="43"/>
        <v>55.954305180064921</v>
      </c>
      <c r="N312" s="4"/>
    </row>
    <row r="313" spans="1:14" ht="15.75" x14ac:dyDescent="0.25">
      <c r="A313" s="9" t="str">
        <f t="shared" si="44"/>
        <v>-</v>
      </c>
      <c r="B313" s="8">
        <v>1075</v>
      </c>
      <c r="C313" s="5" t="str">
        <f t="shared" si="46"/>
        <v/>
      </c>
      <c r="D313" s="5" t="str">
        <f t="shared" si="46"/>
        <v/>
      </c>
      <c r="E313" s="5" t="str">
        <f t="shared" si="46"/>
        <v/>
      </c>
      <c r="F313" s="5" t="str">
        <f t="shared" si="46"/>
        <v/>
      </c>
      <c r="G313" s="5">
        <f t="shared" si="46"/>
        <v>5.4444095947575329E-2</v>
      </c>
      <c r="H313" s="7">
        <f t="shared" si="39"/>
        <v>5.4444095947575329E-2</v>
      </c>
      <c r="I313" s="6">
        <f t="shared" si="40"/>
        <v>58.527403143643475</v>
      </c>
      <c r="J313" s="4"/>
      <c r="K313" s="5">
        <f t="shared" si="41"/>
        <v>124.07809466452416</v>
      </c>
      <c r="L313" s="5">
        <f t="shared" si="42"/>
        <v>68.318399999999997</v>
      </c>
      <c r="M313" s="5">
        <f t="shared" si="43"/>
        <v>55.759694664524162</v>
      </c>
      <c r="N313" s="4"/>
    </row>
    <row r="314" spans="1:14" ht="15.75" x14ac:dyDescent="0.25">
      <c r="A314" s="9" t="str">
        <f t="shared" si="44"/>
        <v>-</v>
      </c>
      <c r="B314" s="8">
        <v>1080</v>
      </c>
      <c r="C314" s="5" t="str">
        <f t="shared" si="46"/>
        <v/>
      </c>
      <c r="D314" s="5" t="str">
        <f t="shared" si="46"/>
        <v/>
      </c>
      <c r="E314" s="5" t="str">
        <f t="shared" si="46"/>
        <v/>
      </c>
      <c r="F314" s="5" t="str">
        <f t="shared" si="46"/>
        <v/>
      </c>
      <c r="G314" s="5">
        <f t="shared" si="46"/>
        <v>5.4245629885730826E-2</v>
      </c>
      <c r="H314" s="7">
        <f t="shared" si="39"/>
        <v>5.4245629885730826E-2</v>
      </c>
      <c r="I314" s="6">
        <f t="shared" si="40"/>
        <v>58.585280276589295</v>
      </c>
      <c r="J314" s="4"/>
      <c r="K314" s="5">
        <f t="shared" si="41"/>
        <v>124.20079418636929</v>
      </c>
      <c r="L314" s="5">
        <f t="shared" si="42"/>
        <v>68.63615999999999</v>
      </c>
      <c r="M314" s="5">
        <f t="shared" si="43"/>
        <v>55.564634186369304</v>
      </c>
      <c r="N314" s="4"/>
    </row>
    <row r="315" spans="1:14" ht="15.75" x14ac:dyDescent="0.25">
      <c r="A315" s="9" t="str">
        <f t="shared" si="44"/>
        <v>-</v>
      </c>
      <c r="B315" s="8">
        <v>1085</v>
      </c>
      <c r="C315" s="5" t="str">
        <f t="shared" si="46"/>
        <v/>
      </c>
      <c r="D315" s="5" t="str">
        <f t="shared" si="46"/>
        <v/>
      </c>
      <c r="E315" s="5" t="str">
        <f t="shared" si="46"/>
        <v/>
      </c>
      <c r="F315" s="5" t="str">
        <f t="shared" si="46"/>
        <v/>
      </c>
      <c r="G315" s="5">
        <f t="shared" si="46"/>
        <v>5.4048799000722091E-2</v>
      </c>
      <c r="H315" s="7">
        <f t="shared" si="39"/>
        <v>5.4048799000722091E-2</v>
      </c>
      <c r="I315" s="6">
        <f t="shared" si="40"/>
        <v>58.642946915783469</v>
      </c>
      <c r="J315" s="4"/>
      <c r="K315" s="5">
        <f t="shared" si="41"/>
        <v>124.32304746146096</v>
      </c>
      <c r="L315" s="5">
        <f t="shared" si="42"/>
        <v>68.953919999999997</v>
      </c>
      <c r="M315" s="5">
        <f t="shared" si="43"/>
        <v>55.369127461460963</v>
      </c>
      <c r="N315" s="4"/>
    </row>
    <row r="316" spans="1:14" ht="15.75" x14ac:dyDescent="0.25">
      <c r="A316" s="9" t="str">
        <f t="shared" si="44"/>
        <v>-</v>
      </c>
      <c r="B316" s="8">
        <v>1090</v>
      </c>
      <c r="C316" s="5" t="str">
        <f t="shared" si="46"/>
        <v/>
      </c>
      <c r="D316" s="5" t="str">
        <f t="shared" si="46"/>
        <v/>
      </c>
      <c r="E316" s="5" t="str">
        <f t="shared" si="46"/>
        <v/>
      </c>
      <c r="F316" s="5" t="str">
        <f t="shared" si="46"/>
        <v/>
      </c>
      <c r="G316" s="5">
        <f t="shared" si="46"/>
        <v>5.3853582377540829E-2</v>
      </c>
      <c r="H316" s="7">
        <f t="shared" si="39"/>
        <v>5.3853582377540829E-2</v>
      </c>
      <c r="I316" s="6">
        <f t="shared" si="40"/>
        <v>58.700404791519503</v>
      </c>
      <c r="J316" s="4"/>
      <c r="K316" s="5">
        <f t="shared" si="41"/>
        <v>124.44485815802135</v>
      </c>
      <c r="L316" s="5">
        <f t="shared" si="42"/>
        <v>69.271679999999989</v>
      </c>
      <c r="M316" s="5">
        <f t="shared" si="43"/>
        <v>55.173178158021358</v>
      </c>
      <c r="N316" s="4"/>
    </row>
    <row r="317" spans="1:14" ht="15.75" x14ac:dyDescent="0.25">
      <c r="A317" s="9" t="str">
        <f t="shared" si="44"/>
        <v>-</v>
      </c>
      <c r="B317" s="8">
        <v>1095</v>
      </c>
      <c r="C317" s="5" t="str">
        <f t="shared" si="46"/>
        <v/>
      </c>
      <c r="D317" s="5" t="str">
        <f t="shared" si="46"/>
        <v/>
      </c>
      <c r="E317" s="5" t="str">
        <f t="shared" si="46"/>
        <v/>
      </c>
      <c r="F317" s="5" t="str">
        <f t="shared" si="46"/>
        <v/>
      </c>
      <c r="G317" s="5">
        <f t="shared" si="46"/>
        <v>5.3659959463022815E-2</v>
      </c>
      <c r="H317" s="7">
        <f t="shared" si="39"/>
        <v>5.3659959463022815E-2</v>
      </c>
      <c r="I317" s="6">
        <f t="shared" si="40"/>
        <v>58.757655612009984</v>
      </c>
      <c r="J317" s="4"/>
      <c r="K317" s="5">
        <f t="shared" si="41"/>
        <v>124.56622989746116</v>
      </c>
      <c r="L317" s="5">
        <f t="shared" si="42"/>
        <v>69.589439999999982</v>
      </c>
      <c r="M317" s="5">
        <f t="shared" si="43"/>
        <v>54.976789897461174</v>
      </c>
      <c r="N317" s="4"/>
    </row>
    <row r="318" spans="1:14" ht="15.75" x14ac:dyDescent="0.25">
      <c r="A318" s="9" t="str">
        <f t="shared" si="44"/>
        <v>-</v>
      </c>
      <c r="B318" s="8">
        <v>1100</v>
      </c>
      <c r="C318" s="5" t="str">
        <f t="shared" ref="C318:G327" si="47">IF(AND($B318&gt;=C$93,$B318&lt;=C$94),(C$95/60)*$B318^(-C$96),"")</f>
        <v/>
      </c>
      <c r="D318" s="5" t="str">
        <f t="shared" si="47"/>
        <v/>
      </c>
      <c r="E318" s="5" t="str">
        <f t="shared" si="47"/>
        <v/>
      </c>
      <c r="F318" s="5" t="str">
        <f t="shared" si="47"/>
        <v/>
      </c>
      <c r="G318" s="5">
        <f t="shared" si="47"/>
        <v>5.346791005797049E-2</v>
      </c>
      <c r="H318" s="7">
        <f t="shared" si="39"/>
        <v>5.346791005797049E-2</v>
      </c>
      <c r="I318" s="6">
        <f t="shared" si="40"/>
        <v>58.814701063767536</v>
      </c>
      <c r="J318" s="4"/>
      <c r="K318" s="5">
        <f t="shared" si="41"/>
        <v>124.68716625518717</v>
      </c>
      <c r="L318" s="5">
        <f t="shared" si="42"/>
        <v>69.907200000000003</v>
      </c>
      <c r="M318" s="5">
        <f t="shared" si="43"/>
        <v>54.779966255187162</v>
      </c>
      <c r="N318" s="4"/>
    </row>
    <row r="319" spans="1:14" ht="15.75" x14ac:dyDescent="0.25">
      <c r="A319" s="9" t="str">
        <f t="shared" si="44"/>
        <v>-</v>
      </c>
      <c r="B319" s="8">
        <v>1105</v>
      </c>
      <c r="C319" s="5" t="str">
        <f t="shared" si="47"/>
        <v/>
      </c>
      <c r="D319" s="5" t="str">
        <f t="shared" si="47"/>
        <v/>
      </c>
      <c r="E319" s="5" t="str">
        <f t="shared" si="47"/>
        <v/>
      </c>
      <c r="F319" s="5" t="str">
        <f t="shared" si="47"/>
        <v/>
      </c>
      <c r="G319" s="5">
        <f t="shared" si="47"/>
        <v>5.3277414309481963E-2</v>
      </c>
      <c r="H319" s="7">
        <f t="shared" si="39"/>
        <v>5.3277414309481963E-2</v>
      </c>
      <c r="I319" s="6">
        <f t="shared" si="40"/>
        <v>58.871542811977569</v>
      </c>
      <c r="J319" s="4"/>
      <c r="K319" s="5">
        <f t="shared" si="41"/>
        <v>124.80767076139246</v>
      </c>
      <c r="L319" s="5">
        <f t="shared" si="42"/>
        <v>70.224959999999996</v>
      </c>
      <c r="M319" s="5">
        <f t="shared" si="43"/>
        <v>54.582710761392462</v>
      </c>
      <c r="N319" s="4"/>
    </row>
    <row r="320" spans="1:14" ht="15.75" x14ac:dyDescent="0.25">
      <c r="A320" s="9" t="str">
        <f t="shared" si="44"/>
        <v>-</v>
      </c>
      <c r="B320" s="8">
        <v>1110</v>
      </c>
      <c r="C320" s="5" t="str">
        <f t="shared" si="47"/>
        <v/>
      </c>
      <c r="D320" s="5" t="str">
        <f t="shared" si="47"/>
        <v/>
      </c>
      <c r="E320" s="5" t="str">
        <f t="shared" si="47"/>
        <v/>
      </c>
      <c r="F320" s="5" t="str">
        <f t="shared" si="47"/>
        <v/>
      </c>
      <c r="G320" s="5">
        <f t="shared" si="47"/>
        <v>5.3088452703480525E-2</v>
      </c>
      <c r="H320" s="7">
        <f t="shared" si="39"/>
        <v>5.3088452703480525E-2</v>
      </c>
      <c r="I320" s="6">
        <f t="shared" si="40"/>
        <v>58.928182500863386</v>
      </c>
      <c r="J320" s="4"/>
      <c r="K320" s="5">
        <f t="shared" si="41"/>
        <v>124.92774690183037</v>
      </c>
      <c r="L320" s="5">
        <f t="shared" si="42"/>
        <v>70.542720000000003</v>
      </c>
      <c r="M320" s="5">
        <f t="shared" si="43"/>
        <v>54.385026901830372</v>
      </c>
      <c r="N320" s="4"/>
    </row>
    <row r="321" spans="1:14" ht="15.75" x14ac:dyDescent="0.25">
      <c r="A321" s="9" t="str">
        <f t="shared" si="44"/>
        <v>-</v>
      </c>
      <c r="B321" s="8">
        <v>1115</v>
      </c>
      <c r="C321" s="5" t="str">
        <f t="shared" si="47"/>
        <v/>
      </c>
      <c r="D321" s="5" t="str">
        <f t="shared" si="47"/>
        <v/>
      </c>
      <c r="E321" s="5" t="str">
        <f t="shared" si="47"/>
        <v/>
      </c>
      <c r="F321" s="5" t="str">
        <f t="shared" si="47"/>
        <v/>
      </c>
      <c r="G321" s="5">
        <f t="shared" si="47"/>
        <v>5.290100605743759E-2</v>
      </c>
      <c r="H321" s="7">
        <f t="shared" si="39"/>
        <v>5.290100605743759E-2</v>
      </c>
      <c r="I321" s="6">
        <f t="shared" si="40"/>
        <v>58.984621754042912</v>
      </c>
      <c r="J321" s="4"/>
      <c r="K321" s="5">
        <f t="shared" si="41"/>
        <v>125.04739811857097</v>
      </c>
      <c r="L321" s="5">
        <f t="shared" si="42"/>
        <v>70.860479999999995</v>
      </c>
      <c r="M321" s="5">
        <f t="shared" si="43"/>
        <v>54.186918118570972</v>
      </c>
      <c r="N321" s="4"/>
    </row>
    <row r="322" spans="1:14" ht="15.75" x14ac:dyDescent="0.25">
      <c r="A322" s="9" t="str">
        <f t="shared" si="44"/>
        <v>-</v>
      </c>
      <c r="B322" s="8">
        <v>1120</v>
      </c>
      <c r="C322" s="5" t="str">
        <f t="shared" si="47"/>
        <v/>
      </c>
      <c r="D322" s="5" t="str">
        <f t="shared" si="47"/>
        <v/>
      </c>
      <c r="E322" s="5" t="str">
        <f t="shared" si="47"/>
        <v/>
      </c>
      <c r="F322" s="5" t="str">
        <f t="shared" si="47"/>
        <v/>
      </c>
      <c r="G322" s="5">
        <f t="shared" si="47"/>
        <v>5.2715055513284079E-2</v>
      </c>
      <c r="H322" s="7">
        <f t="shared" si="39"/>
        <v>5.2715055513284079E-2</v>
      </c>
      <c r="I322" s="6">
        <f t="shared" si="40"/>
        <v>59.040862174878171</v>
      </c>
      <c r="J322" s="4"/>
      <c r="K322" s="5">
        <f t="shared" si="41"/>
        <v>125.16662781074172</v>
      </c>
      <c r="L322" s="5">
        <f t="shared" si="42"/>
        <v>71.178239999999988</v>
      </c>
      <c r="M322" s="5">
        <f t="shared" si="43"/>
        <v>53.988387810741727</v>
      </c>
      <c r="N322" s="4"/>
    </row>
    <row r="323" spans="1:14" ht="15.75" x14ac:dyDescent="0.25">
      <c r="A323" s="9" t="str">
        <f t="shared" si="44"/>
        <v>-</v>
      </c>
      <c r="B323" s="8">
        <v>1125</v>
      </c>
      <c r="C323" s="5" t="str">
        <f t="shared" si="47"/>
        <v/>
      </c>
      <c r="D323" s="5" t="str">
        <f t="shared" si="47"/>
        <v/>
      </c>
      <c r="E323" s="5" t="str">
        <f t="shared" si="47"/>
        <v/>
      </c>
      <c r="F323" s="5" t="str">
        <f t="shared" si="47"/>
        <v/>
      </c>
      <c r="G323" s="5">
        <f t="shared" si="47"/>
        <v>5.2530582530503821E-2</v>
      </c>
      <c r="H323" s="7">
        <f t="shared" si="39"/>
        <v>5.2530582530503821E-2</v>
      </c>
      <c r="I323" s="6">
        <f t="shared" si="40"/>
        <v>59.096905346816797</v>
      </c>
      <c r="J323" s="4"/>
      <c r="K323" s="5">
        <f t="shared" si="41"/>
        <v>125.28543933525161</v>
      </c>
      <c r="L323" s="5">
        <f t="shared" si="42"/>
        <v>71.495999999999995</v>
      </c>
      <c r="M323" s="5">
        <f t="shared" si="43"/>
        <v>53.789439335251615</v>
      </c>
      <c r="N323" s="4"/>
    </row>
    <row r="324" spans="1:14" ht="15.75" x14ac:dyDescent="0.25">
      <c r="A324" s="9" t="str">
        <f t="shared" si="44"/>
        <v>-</v>
      </c>
      <c r="B324" s="8">
        <v>1130</v>
      </c>
      <c r="C324" s="5" t="str">
        <f t="shared" si="47"/>
        <v/>
      </c>
      <c r="D324" s="5" t="str">
        <f t="shared" si="47"/>
        <v/>
      </c>
      <c r="E324" s="5" t="str">
        <f t="shared" si="47"/>
        <v/>
      </c>
      <c r="F324" s="5" t="str">
        <f t="shared" si="47"/>
        <v/>
      </c>
      <c r="G324" s="5">
        <f t="shared" si="47"/>
        <v>5.2347568879404678E-2</v>
      </c>
      <c r="H324" s="7">
        <f t="shared" si="39"/>
        <v>5.2347568879404678E-2</v>
      </c>
      <c r="I324" s="6">
        <f t="shared" si="40"/>
        <v>59.152752833727284</v>
      </c>
      <c r="J324" s="4"/>
      <c r="K324" s="5">
        <f t="shared" si="41"/>
        <v>125.40383600750184</v>
      </c>
      <c r="L324" s="5">
        <f t="shared" si="42"/>
        <v>71.813759999999988</v>
      </c>
      <c r="M324" s="5">
        <f t="shared" si="43"/>
        <v>53.59007600750185</v>
      </c>
      <c r="N324" s="4"/>
    </row>
    <row r="325" spans="1:14" ht="15.75" x14ac:dyDescent="0.25">
      <c r="A325" s="9" t="str">
        <f t="shared" si="44"/>
        <v>-</v>
      </c>
      <c r="B325" s="8">
        <v>1135</v>
      </c>
      <c r="C325" s="5" t="str">
        <f t="shared" si="47"/>
        <v/>
      </c>
      <c r="D325" s="5" t="str">
        <f t="shared" si="47"/>
        <v/>
      </c>
      <c r="E325" s="5" t="str">
        <f t="shared" si="47"/>
        <v/>
      </c>
      <c r="F325" s="5" t="str">
        <f t="shared" si="47"/>
        <v/>
      </c>
      <c r="G325" s="5">
        <f t="shared" si="47"/>
        <v>5.2165996634560022E-2</v>
      </c>
      <c r="H325" s="7">
        <f t="shared" si="39"/>
        <v>5.2165996634560022E-2</v>
      </c>
      <c r="I325" s="6">
        <f t="shared" si="40"/>
        <v>59.208406180225623</v>
      </c>
      <c r="J325" s="4"/>
      <c r="K325" s="5">
        <f t="shared" si="41"/>
        <v>125.52182110207832</v>
      </c>
      <c r="L325" s="5">
        <f t="shared" si="42"/>
        <v>72.131519999999995</v>
      </c>
      <c r="M325" s="5">
        <f t="shared" si="43"/>
        <v>53.390301102078325</v>
      </c>
      <c r="N325" s="4"/>
    </row>
    <row r="326" spans="1:14" ht="15.75" x14ac:dyDescent="0.25">
      <c r="A326" s="9" t="str">
        <f t="shared" si="44"/>
        <v>-</v>
      </c>
      <c r="B326" s="8">
        <v>1140</v>
      </c>
      <c r="C326" s="5" t="str">
        <f t="shared" si="47"/>
        <v/>
      </c>
      <c r="D326" s="5" t="str">
        <f t="shared" si="47"/>
        <v/>
      </c>
      <c r="E326" s="5" t="str">
        <f t="shared" si="47"/>
        <v/>
      </c>
      <c r="F326" s="5" t="str">
        <f t="shared" si="47"/>
        <v/>
      </c>
      <c r="G326" s="5">
        <f t="shared" si="47"/>
        <v>5.1985848168418267E-2</v>
      </c>
      <c r="H326" s="7">
        <f t="shared" si="39"/>
        <v>5.1985848168418267E-2</v>
      </c>
      <c r="I326" s="6">
        <f t="shared" si="40"/>
        <v>59.263866911996821</v>
      </c>
      <c r="J326" s="4"/>
      <c r="K326" s="5">
        <f t="shared" si="41"/>
        <v>125.63939785343325</v>
      </c>
      <c r="L326" s="5">
        <f t="shared" si="42"/>
        <v>72.449280000000002</v>
      </c>
      <c r="M326" s="5">
        <f t="shared" si="43"/>
        <v>53.19011785343325</v>
      </c>
      <c r="N326" s="4"/>
    </row>
    <row r="327" spans="1:14" ht="15.75" x14ac:dyDescent="0.25">
      <c r="A327" s="9" t="str">
        <f t="shared" si="44"/>
        <v>-</v>
      </c>
      <c r="B327" s="8">
        <v>1145</v>
      </c>
      <c r="C327" s="5" t="str">
        <f t="shared" si="47"/>
        <v/>
      </c>
      <c r="D327" s="5" t="str">
        <f t="shared" si="47"/>
        <v/>
      </c>
      <c r="E327" s="5" t="str">
        <f t="shared" si="47"/>
        <v/>
      </c>
      <c r="F327" s="5" t="str">
        <f t="shared" si="47"/>
        <v/>
      </c>
      <c r="G327" s="5">
        <f t="shared" si="47"/>
        <v>5.1807106145072661E-2</v>
      </c>
      <c r="H327" s="7">
        <f t="shared" si="39"/>
        <v>5.1807106145072661E-2</v>
      </c>
      <c r="I327" s="6">
        <f t="shared" si="40"/>
        <v>59.319136536108196</v>
      </c>
      <c r="J327" s="4"/>
      <c r="K327" s="5">
        <f t="shared" si="41"/>
        <v>125.75656945654937</v>
      </c>
      <c r="L327" s="5">
        <f t="shared" si="42"/>
        <v>72.767039999999994</v>
      </c>
      <c r="M327" s="5">
        <f t="shared" si="43"/>
        <v>52.989529456549377</v>
      </c>
      <c r="N327" s="4"/>
    </row>
    <row r="328" spans="1:14" ht="15.75" x14ac:dyDescent="0.25">
      <c r="A328" s="9" t="str">
        <f t="shared" si="44"/>
        <v>-</v>
      </c>
      <c r="B328" s="8">
        <v>1150</v>
      </c>
      <c r="C328" s="5" t="str">
        <f t="shared" ref="C328:G337" si="48">IF(AND($B328&gt;=C$93,$B328&lt;=C$94),(C$95/60)*$B328^(-C$96),"")</f>
        <v/>
      </c>
      <c r="D328" s="5" t="str">
        <f t="shared" si="48"/>
        <v/>
      </c>
      <c r="E328" s="5" t="str">
        <f t="shared" si="48"/>
        <v/>
      </c>
      <c r="F328" s="5" t="str">
        <f t="shared" si="48"/>
        <v/>
      </c>
      <c r="G328" s="5">
        <f t="shared" si="48"/>
        <v>5.1629753514188574E-2</v>
      </c>
      <c r="H328" s="7">
        <f t="shared" si="39"/>
        <v>5.1629753514188574E-2</v>
      </c>
      <c r="I328" s="6">
        <f t="shared" si="40"/>
        <v>59.374216541316862</v>
      </c>
      <c r="J328" s="4"/>
      <c r="K328" s="5">
        <f t="shared" si="41"/>
        <v>125.87333906759174</v>
      </c>
      <c r="L328" s="5">
        <f t="shared" si="42"/>
        <v>73.084799999999987</v>
      </c>
      <c r="M328" s="5">
        <f t="shared" si="43"/>
        <v>52.788539067591756</v>
      </c>
      <c r="N328" s="4"/>
    </row>
    <row r="329" spans="1:14" ht="15.75" x14ac:dyDescent="0.25">
      <c r="A329" s="9" t="str">
        <f t="shared" si="44"/>
        <v>-</v>
      </c>
      <c r="B329" s="8">
        <v>1155</v>
      </c>
      <c r="C329" s="5" t="str">
        <f t="shared" si="48"/>
        <v/>
      </c>
      <c r="D329" s="5" t="str">
        <f t="shared" si="48"/>
        <v/>
      </c>
      <c r="E329" s="5" t="str">
        <f t="shared" si="48"/>
        <v/>
      </c>
      <c r="F329" s="5" t="str">
        <f t="shared" si="48"/>
        <v/>
      </c>
      <c r="G329" s="5">
        <f t="shared" si="48"/>
        <v>5.1453773505083074E-2</v>
      </c>
      <c r="H329" s="7">
        <f t="shared" si="39"/>
        <v>5.1453773505083074E-2</v>
      </c>
      <c r="I329" s="6">
        <f t="shared" si="40"/>
        <v>59.42910839837095</v>
      </c>
      <c r="J329" s="4"/>
      <c r="K329" s="5">
        <f t="shared" si="41"/>
        <v>125.98970980454641</v>
      </c>
      <c r="L329" s="5">
        <f t="shared" si="42"/>
        <v>73.402559999999994</v>
      </c>
      <c r="M329" s="5">
        <f t="shared" si="43"/>
        <v>52.587149804546414</v>
      </c>
      <c r="N329" s="4"/>
    </row>
    <row r="330" spans="1:14" ht="15.75" x14ac:dyDescent="0.25">
      <c r="A330" s="9" t="str">
        <f t="shared" si="44"/>
        <v>-</v>
      </c>
      <c r="B330" s="8">
        <v>1160</v>
      </c>
      <c r="C330" s="5" t="str">
        <f t="shared" si="48"/>
        <v/>
      </c>
      <c r="D330" s="5" t="str">
        <f t="shared" si="48"/>
        <v/>
      </c>
      <c r="E330" s="5" t="str">
        <f t="shared" si="48"/>
        <v/>
      </c>
      <c r="F330" s="5" t="str">
        <f t="shared" si="48"/>
        <v/>
      </c>
      <c r="G330" s="5">
        <f t="shared" si="48"/>
        <v>5.127914962095164E-2</v>
      </c>
      <c r="H330" s="7">
        <f t="shared" si="39"/>
        <v>5.127914962095164E-2</v>
      </c>
      <c r="I330" s="6">
        <f t="shared" si="40"/>
        <v>59.483813560303901</v>
      </c>
      <c r="J330" s="4"/>
      <c r="K330" s="5">
        <f t="shared" si="41"/>
        <v>126.10568474784426</v>
      </c>
      <c r="L330" s="5">
        <f t="shared" si="42"/>
        <v>73.720319999999987</v>
      </c>
      <c r="M330" s="5">
        <f t="shared" si="43"/>
        <v>52.385364747844278</v>
      </c>
      <c r="N330" s="4"/>
    </row>
    <row r="331" spans="1:14" ht="15.75" x14ac:dyDescent="0.25">
      <c r="A331" s="9" t="str">
        <f t="shared" si="44"/>
        <v>-</v>
      </c>
      <c r="B331" s="8">
        <v>1165</v>
      </c>
      <c r="C331" s="5" t="str">
        <f t="shared" si="48"/>
        <v/>
      </c>
      <c r="D331" s="5" t="str">
        <f t="shared" si="48"/>
        <v/>
      </c>
      <c r="E331" s="5" t="str">
        <f t="shared" si="48"/>
        <v/>
      </c>
      <c r="F331" s="5" t="str">
        <f t="shared" si="48"/>
        <v/>
      </c>
      <c r="G331" s="5">
        <f t="shared" si="48"/>
        <v>5.1105865633239204E-2</v>
      </c>
      <c r="H331" s="7">
        <f t="shared" si="39"/>
        <v>5.1105865633239204E-2</v>
      </c>
      <c r="I331" s="6">
        <f t="shared" si="40"/>
        <v>59.538333462723671</v>
      </c>
      <c r="J331" s="4"/>
      <c r="K331" s="5">
        <f t="shared" si="41"/>
        <v>126.22126694097417</v>
      </c>
      <c r="L331" s="5">
        <f t="shared" si="42"/>
        <v>74.038079999999994</v>
      </c>
      <c r="M331" s="5">
        <f t="shared" si="43"/>
        <v>52.183186940974181</v>
      </c>
      <c r="N331" s="4"/>
    </row>
    <row r="332" spans="1:14" ht="15.75" x14ac:dyDescent="0.25">
      <c r="A332" s="9" t="str">
        <f t="shared" si="44"/>
        <v>-</v>
      </c>
      <c r="B332" s="8">
        <v>1170</v>
      </c>
      <c r="C332" s="5" t="str">
        <f t="shared" si="48"/>
        <v/>
      </c>
      <c r="D332" s="5" t="str">
        <f t="shared" si="48"/>
        <v/>
      </c>
      <c r="E332" s="5" t="str">
        <f t="shared" si="48"/>
        <v/>
      </c>
      <c r="F332" s="5" t="str">
        <f t="shared" si="48"/>
        <v/>
      </c>
      <c r="G332" s="5">
        <f t="shared" si="48"/>
        <v>5.0933905576149574E-2</v>
      </c>
      <c r="H332" s="7">
        <f t="shared" si="39"/>
        <v>5.0933905576149574E-2</v>
      </c>
      <c r="I332" s="6">
        <f t="shared" si="40"/>
        <v>59.592669524095001</v>
      </c>
      <c r="J332" s="4"/>
      <c r="K332" s="5">
        <f t="shared" si="41"/>
        <v>126.33645939108141</v>
      </c>
      <c r="L332" s="5">
        <f t="shared" si="42"/>
        <v>74.355840000000001</v>
      </c>
      <c r="M332" s="5">
        <f t="shared" si="43"/>
        <v>51.980619391081405</v>
      </c>
      <c r="N332" s="4"/>
    </row>
    <row r="333" spans="1:14" ht="15.75" x14ac:dyDescent="0.25">
      <c r="A333" s="9" t="str">
        <f t="shared" si="44"/>
        <v>-</v>
      </c>
      <c r="B333" s="8">
        <v>1175</v>
      </c>
      <c r="C333" s="5" t="str">
        <f t="shared" si="48"/>
        <v/>
      </c>
      <c r="D333" s="5" t="str">
        <f t="shared" si="48"/>
        <v/>
      </c>
      <c r="E333" s="5" t="str">
        <f t="shared" si="48"/>
        <v/>
      </c>
      <c r="F333" s="5" t="str">
        <f t="shared" si="48"/>
        <v/>
      </c>
      <c r="G333" s="5">
        <f t="shared" si="48"/>
        <v>5.0763253741290863E-2</v>
      </c>
      <c r="H333" s="7">
        <f t="shared" si="39"/>
        <v>5.0763253741290863E-2</v>
      </c>
      <c r="I333" s="6">
        <f t="shared" si="40"/>
        <v>59.646823146016764</v>
      </c>
      <c r="J333" s="4"/>
      <c r="K333" s="5">
        <f t="shared" si="41"/>
        <v>126.45126506955553</v>
      </c>
      <c r="L333" s="5">
        <f t="shared" si="42"/>
        <v>74.673599999999993</v>
      </c>
      <c r="M333" s="5">
        <f t="shared" si="43"/>
        <v>51.777665069555539</v>
      </c>
      <c r="N333" s="4"/>
    </row>
    <row r="334" spans="1:14" ht="15.75" x14ac:dyDescent="0.25">
      <c r="A334" s="9" t="str">
        <f t="shared" si="44"/>
        <v>-</v>
      </c>
      <c r="B334" s="8">
        <v>1180</v>
      </c>
      <c r="C334" s="5" t="str">
        <f t="shared" si="48"/>
        <v/>
      </c>
      <c r="D334" s="5" t="str">
        <f t="shared" si="48"/>
        <v/>
      </c>
      <c r="E334" s="5" t="str">
        <f t="shared" si="48"/>
        <v/>
      </c>
      <c r="F334" s="5" t="str">
        <f t="shared" si="48"/>
        <v/>
      </c>
      <c r="G334" s="5">
        <f t="shared" si="48"/>
        <v>5.0593894672451685E-2</v>
      </c>
      <c r="H334" s="7">
        <f t="shared" si="39"/>
        <v>5.0593894672451685E-2</v>
      </c>
      <c r="I334" s="6">
        <f t="shared" si="40"/>
        <v>59.700795713492987</v>
      </c>
      <c r="J334" s="4"/>
      <c r="K334" s="5">
        <f t="shared" si="41"/>
        <v>126.56568691260513</v>
      </c>
      <c r="L334" s="5">
        <f t="shared" si="42"/>
        <v>74.99136</v>
      </c>
      <c r="M334" s="5">
        <f t="shared" si="43"/>
        <v>51.57432691260513</v>
      </c>
      <c r="N334" s="4"/>
    </row>
    <row r="335" spans="1:14" ht="15.75" x14ac:dyDescent="0.25">
      <c r="A335" s="9" t="str">
        <f t="shared" si="44"/>
        <v>-</v>
      </c>
      <c r="B335" s="8">
        <v>1185</v>
      </c>
      <c r="C335" s="5" t="str">
        <f t="shared" si="48"/>
        <v/>
      </c>
      <c r="D335" s="5" t="str">
        <f t="shared" si="48"/>
        <v/>
      </c>
      <c r="E335" s="5" t="str">
        <f t="shared" si="48"/>
        <v/>
      </c>
      <c r="F335" s="5" t="str">
        <f t="shared" si="48"/>
        <v/>
      </c>
      <c r="G335" s="5">
        <f t="shared" si="48"/>
        <v>5.0425813160505449E-2</v>
      </c>
      <c r="H335" s="7">
        <f t="shared" si="39"/>
        <v>5.0425813160505449E-2</v>
      </c>
      <c r="I335" s="6">
        <f t="shared" si="40"/>
        <v>59.75458859519896</v>
      </c>
      <c r="J335" s="4"/>
      <c r="K335" s="5">
        <f t="shared" si="41"/>
        <v>126.6797278218218</v>
      </c>
      <c r="L335" s="5">
        <f t="shared" si="42"/>
        <v>75.309119999999993</v>
      </c>
      <c r="M335" s="5">
        <f t="shared" si="43"/>
        <v>51.370607821821807</v>
      </c>
      <c r="N335" s="4"/>
    </row>
    <row r="336" spans="1:14" ht="15.75" x14ac:dyDescent="0.25">
      <c r="A336" s="9" t="str">
        <f t="shared" si="44"/>
        <v>-</v>
      </c>
      <c r="B336" s="8">
        <v>1190</v>
      </c>
      <c r="C336" s="5" t="str">
        <f t="shared" si="48"/>
        <v/>
      </c>
      <c r="D336" s="5" t="str">
        <f t="shared" si="48"/>
        <v/>
      </c>
      <c r="E336" s="5" t="str">
        <f t="shared" si="48"/>
        <v/>
      </c>
      <c r="F336" s="5" t="str">
        <f t="shared" si="48"/>
        <v/>
      </c>
      <c r="G336" s="5">
        <f t="shared" si="48"/>
        <v>5.0258994238438236E-2</v>
      </c>
      <c r="H336" s="7">
        <f t="shared" si="39"/>
        <v>5.0258994238438236E-2</v>
      </c>
      <c r="I336" s="6">
        <f t="shared" si="40"/>
        <v>59.808203143741501</v>
      </c>
      <c r="J336" s="4"/>
      <c r="K336" s="5">
        <f t="shared" si="41"/>
        <v>126.79339066473199</v>
      </c>
      <c r="L336" s="5">
        <f t="shared" si="42"/>
        <v>75.626879999999986</v>
      </c>
      <c r="M336" s="5">
        <f t="shared" si="43"/>
        <v>51.166510664732002</v>
      </c>
      <c r="N336" s="4"/>
    </row>
    <row r="337" spans="1:14" ht="15.75" x14ac:dyDescent="0.25">
      <c r="A337" s="9" t="str">
        <f t="shared" si="44"/>
        <v>-</v>
      </c>
      <c r="B337" s="8">
        <v>1195</v>
      </c>
      <c r="C337" s="5" t="str">
        <f t="shared" si="48"/>
        <v/>
      </c>
      <c r="D337" s="5" t="str">
        <f t="shared" si="48"/>
        <v/>
      </c>
      <c r="E337" s="5" t="str">
        <f t="shared" si="48"/>
        <v/>
      </c>
      <c r="F337" s="5" t="str">
        <f t="shared" si="48"/>
        <v/>
      </c>
      <c r="G337" s="5">
        <f t="shared" si="48"/>
        <v>5.0093423176497419E-2</v>
      </c>
      <c r="H337" s="7">
        <f t="shared" si="39"/>
        <v>5.0093423176497419E-2</v>
      </c>
      <c r="I337" s="6">
        <f t="shared" si="40"/>
        <v>59.861640695914417</v>
      </c>
      <c r="J337" s="4"/>
      <c r="K337" s="5">
        <f t="shared" si="41"/>
        <v>126.90667827533856</v>
      </c>
      <c r="L337" s="5">
        <f t="shared" si="42"/>
        <v>75.944639999999993</v>
      </c>
      <c r="M337" s="5">
        <f t="shared" si="43"/>
        <v>50.962038275338571</v>
      </c>
      <c r="N337" s="4"/>
    </row>
    <row r="338" spans="1:14" ht="15.75" x14ac:dyDescent="0.25">
      <c r="A338" s="9" t="str">
        <f t="shared" si="44"/>
        <v>-</v>
      </c>
      <c r="B338" s="8">
        <v>1200</v>
      </c>
      <c r="C338" s="5" t="str">
        <f t="shared" ref="C338:G347" si="49">IF(AND($B338&gt;=C$93,$B338&lt;=C$94),(C$95/60)*$B338^(-C$96),"")</f>
        <v/>
      </c>
      <c r="D338" s="5" t="str">
        <f t="shared" si="49"/>
        <v/>
      </c>
      <c r="E338" s="5" t="str">
        <f t="shared" si="49"/>
        <v/>
      </c>
      <c r="F338" s="5" t="str">
        <f t="shared" si="49"/>
        <v/>
      </c>
      <c r="G338" s="5">
        <f t="shared" si="49"/>
        <v>4.9929085477457114E-2</v>
      </c>
      <c r="H338" s="7">
        <f t="shared" si="39"/>
        <v>4.9929085477457114E-2</v>
      </c>
      <c r="I338" s="6">
        <f t="shared" si="40"/>
        <v>59.914902572948534</v>
      </c>
      <c r="J338" s="4"/>
      <c r="K338" s="5">
        <f t="shared" si="41"/>
        <v>127.01959345465089</v>
      </c>
      <c r="L338" s="5">
        <f t="shared" si="42"/>
        <v>76.2624</v>
      </c>
      <c r="M338" s="5">
        <f t="shared" si="43"/>
        <v>50.757193454650888</v>
      </c>
      <c r="N338" s="4"/>
    </row>
    <row r="339" spans="1:14" ht="15.75" x14ac:dyDescent="0.25">
      <c r="A339" s="9" t="str">
        <f t="shared" si="44"/>
        <v>-</v>
      </c>
      <c r="B339" s="8">
        <v>1205</v>
      </c>
      <c r="C339" s="5" t="str">
        <f t="shared" si="49"/>
        <v/>
      </c>
      <c r="D339" s="5" t="str">
        <f t="shared" si="49"/>
        <v/>
      </c>
      <c r="E339" s="5" t="str">
        <f t="shared" si="49"/>
        <v/>
      </c>
      <c r="F339" s="5" t="str">
        <f t="shared" si="49"/>
        <v/>
      </c>
      <c r="G339" s="5">
        <f t="shared" si="49"/>
        <v>4.9765966871997455E-2</v>
      </c>
      <c r="H339" s="7">
        <f t="shared" si="39"/>
        <v>4.9765966871997455E-2</v>
      </c>
      <c r="I339" s="6">
        <f t="shared" si="40"/>
        <v>59.967990080756934</v>
      </c>
      <c r="J339" s="4"/>
      <c r="K339" s="5">
        <f t="shared" si="41"/>
        <v>127.1321389712047</v>
      </c>
      <c r="L339" s="5">
        <f t="shared" si="42"/>
        <v>76.580159999999992</v>
      </c>
      <c r="M339" s="5">
        <f t="shared" si="43"/>
        <v>50.551978971204704</v>
      </c>
      <c r="N339" s="4"/>
    </row>
    <row r="340" spans="1:14" ht="15.75" x14ac:dyDescent="0.25">
      <c r="A340" s="9" t="str">
        <f t="shared" si="44"/>
        <v>-</v>
      </c>
      <c r="B340" s="8">
        <v>1210</v>
      </c>
      <c r="C340" s="5" t="str">
        <f t="shared" si="49"/>
        <v/>
      </c>
      <c r="D340" s="5" t="str">
        <f t="shared" si="49"/>
        <v/>
      </c>
      <c r="E340" s="5" t="str">
        <f t="shared" si="49"/>
        <v/>
      </c>
      <c r="F340" s="5" t="str">
        <f t="shared" si="49"/>
        <v/>
      </c>
      <c r="G340" s="5">
        <f t="shared" si="49"/>
        <v>4.9604053314194388E-2</v>
      </c>
      <c r="H340" s="7">
        <f t="shared" si="39"/>
        <v>4.9604053314194388E-2</v>
      </c>
      <c r="I340" s="6">
        <f t="shared" si="40"/>
        <v>60.020904510175207</v>
      </c>
      <c r="J340" s="4"/>
      <c r="K340" s="5">
        <f t="shared" si="41"/>
        <v>127.24431756157145</v>
      </c>
      <c r="L340" s="5">
        <f t="shared" si="42"/>
        <v>76.897919999999999</v>
      </c>
      <c r="M340" s="5">
        <f t="shared" si="43"/>
        <v>50.34639756157145</v>
      </c>
      <c r="N340" s="4"/>
    </row>
    <row r="341" spans="1:14" ht="15.75" x14ac:dyDescent="0.25">
      <c r="A341" s="9" t="str">
        <f t="shared" si="44"/>
        <v>-</v>
      </c>
      <c r="B341" s="8">
        <v>1215</v>
      </c>
      <c r="C341" s="5" t="str">
        <f t="shared" si="49"/>
        <v/>
      </c>
      <c r="D341" s="5" t="str">
        <f t="shared" si="49"/>
        <v/>
      </c>
      <c r="E341" s="5" t="str">
        <f t="shared" si="49"/>
        <v/>
      </c>
      <c r="F341" s="5" t="str">
        <f t="shared" si="49"/>
        <v/>
      </c>
      <c r="G341" s="5">
        <f t="shared" si="49"/>
        <v>4.9443330977116895E-2</v>
      </c>
      <c r="H341" s="7">
        <f t="shared" si="39"/>
        <v>4.9443330977116895E-2</v>
      </c>
      <c r="I341" s="6">
        <f t="shared" si="40"/>
        <v>60.073647137197028</v>
      </c>
      <c r="J341" s="4"/>
      <c r="K341" s="5">
        <f t="shared" si="41"/>
        <v>127.3561319308577</v>
      </c>
      <c r="L341" s="5">
        <f t="shared" si="42"/>
        <v>77.215679999999992</v>
      </c>
      <c r="M341" s="5">
        <f t="shared" si="43"/>
        <v>50.140451930857708</v>
      </c>
      <c r="N341" s="4"/>
    </row>
    <row r="342" spans="1:14" ht="15.75" x14ac:dyDescent="0.25">
      <c r="A342" s="9" t="str">
        <f t="shared" si="44"/>
        <v>-</v>
      </c>
      <c r="B342" s="8">
        <v>1220</v>
      </c>
      <c r="C342" s="5" t="str">
        <f t="shared" si="49"/>
        <v/>
      </c>
      <c r="D342" s="5" t="str">
        <f t="shared" si="49"/>
        <v/>
      </c>
      <c r="E342" s="5" t="str">
        <f t="shared" si="49"/>
        <v/>
      </c>
      <c r="F342" s="5" t="str">
        <f t="shared" si="49"/>
        <v/>
      </c>
      <c r="G342" s="5">
        <f t="shared" si="49"/>
        <v>4.9283786248528666E-2</v>
      </c>
      <c r="H342" s="7">
        <f t="shared" si="39"/>
        <v>4.9283786248528666E-2</v>
      </c>
      <c r="I342" s="6">
        <f t="shared" si="40"/>
        <v>60.12621922320497</v>
      </c>
      <c r="J342" s="4"/>
      <c r="K342" s="5">
        <f t="shared" si="41"/>
        <v>127.46758475319453</v>
      </c>
      <c r="L342" s="5">
        <f t="shared" si="42"/>
        <v>77.533439999999985</v>
      </c>
      <c r="M342" s="5">
        <f t="shared" si="43"/>
        <v>49.934144753194545</v>
      </c>
      <c r="N342" s="4"/>
    </row>
    <row r="343" spans="1:14" ht="15.75" x14ac:dyDescent="0.25">
      <c r="A343" s="9" t="str">
        <f t="shared" si="44"/>
        <v>-</v>
      </c>
      <c r="B343" s="8">
        <v>1225</v>
      </c>
      <c r="C343" s="5" t="str">
        <f t="shared" si="49"/>
        <v/>
      </c>
      <c r="D343" s="5" t="str">
        <f t="shared" si="49"/>
        <v/>
      </c>
      <c r="E343" s="5" t="str">
        <f t="shared" si="49"/>
        <v/>
      </c>
      <c r="F343" s="5" t="str">
        <f t="shared" si="49"/>
        <v/>
      </c>
      <c r="G343" s="5">
        <f t="shared" si="49"/>
        <v>4.9125405726691676E-2</v>
      </c>
      <c r="H343" s="7">
        <f t="shared" si="39"/>
        <v>4.9125405726691676E-2</v>
      </c>
      <c r="I343" s="6">
        <f t="shared" si="40"/>
        <v>60.178622015197305</v>
      </c>
      <c r="J343" s="4"/>
      <c r="K343" s="5">
        <f t="shared" si="41"/>
        <v>127.57867867221829</v>
      </c>
      <c r="L343" s="5">
        <f t="shared" si="42"/>
        <v>77.851199999999992</v>
      </c>
      <c r="M343" s="5">
        <f t="shared" si="43"/>
        <v>49.727478672218297</v>
      </c>
      <c r="N343" s="4"/>
    </row>
    <row r="344" spans="1:14" ht="15.75" x14ac:dyDescent="0.25">
      <c r="A344" s="9" t="str">
        <f t="shared" si="44"/>
        <v>-</v>
      </c>
      <c r="B344" s="8">
        <v>1230</v>
      </c>
      <c r="C344" s="5" t="str">
        <f t="shared" si="49"/>
        <v/>
      </c>
      <c r="D344" s="5" t="str">
        <f t="shared" si="49"/>
        <v/>
      </c>
      <c r="E344" s="5" t="str">
        <f t="shared" si="49"/>
        <v/>
      </c>
      <c r="F344" s="5" t="str">
        <f t="shared" si="49"/>
        <v/>
      </c>
      <c r="G344" s="5">
        <f t="shared" si="49"/>
        <v>4.8968176216267874E-2</v>
      </c>
      <c r="H344" s="7">
        <f t="shared" si="39"/>
        <v>4.8968176216267874E-2</v>
      </c>
      <c r="I344" s="6">
        <f t="shared" si="40"/>
        <v>60.230856746009486</v>
      </c>
      <c r="J344" s="4"/>
      <c r="K344" s="5">
        <f t="shared" si="41"/>
        <v>127.68941630154012</v>
      </c>
      <c r="L344" s="5">
        <f t="shared" si="42"/>
        <v>78.168959999999998</v>
      </c>
      <c r="M344" s="5">
        <f t="shared" si="43"/>
        <v>49.520456301540122</v>
      </c>
      <c r="N344" s="4"/>
    </row>
    <row r="345" spans="1:14" ht="15.75" x14ac:dyDescent="0.25">
      <c r="A345" s="9" t="str">
        <f t="shared" si="44"/>
        <v>-</v>
      </c>
      <c r="B345" s="8">
        <v>1235</v>
      </c>
      <c r="C345" s="5" t="str">
        <f t="shared" si="49"/>
        <v/>
      </c>
      <c r="D345" s="5" t="str">
        <f t="shared" si="49"/>
        <v/>
      </c>
      <c r="E345" s="5" t="str">
        <f t="shared" si="49"/>
        <v/>
      </c>
      <c r="F345" s="5" t="str">
        <f t="shared" si="49"/>
        <v/>
      </c>
      <c r="G345" s="5">
        <f t="shared" si="49"/>
        <v>4.8812084724317514E-2</v>
      </c>
      <c r="H345" s="7">
        <f t="shared" si="39"/>
        <v>4.8812084724317514E-2</v>
      </c>
      <c r="I345" s="6">
        <f t="shared" si="40"/>
        <v>60.282924634532129</v>
      </c>
      <c r="J345" s="4"/>
      <c r="K345" s="5">
        <f t="shared" si="41"/>
        <v>127.79980022520812</v>
      </c>
      <c r="L345" s="5">
        <f t="shared" si="42"/>
        <v>78.486720000000005</v>
      </c>
      <c r="M345" s="5">
        <f t="shared" si="43"/>
        <v>49.313080225208111</v>
      </c>
      <c r="N345" s="4"/>
    </row>
    <row r="346" spans="1:14" ht="15.75" x14ac:dyDescent="0.25">
      <c r="A346" s="9" t="str">
        <f t="shared" si="44"/>
        <v>-</v>
      </c>
      <c r="B346" s="8">
        <v>1240</v>
      </c>
      <c r="C346" s="5" t="str">
        <f t="shared" si="49"/>
        <v/>
      </c>
      <c r="D346" s="5" t="str">
        <f t="shared" si="49"/>
        <v/>
      </c>
      <c r="E346" s="5" t="str">
        <f t="shared" si="49"/>
        <v/>
      </c>
      <c r="F346" s="5" t="str">
        <f t="shared" si="49"/>
        <v/>
      </c>
      <c r="G346" s="5">
        <f t="shared" si="49"/>
        <v>4.8657118456390744E-2</v>
      </c>
      <c r="H346" s="7">
        <f t="shared" si="39"/>
        <v>4.8657118456390744E-2</v>
      </c>
      <c r="I346" s="6">
        <f t="shared" si="40"/>
        <v>60.334826885924521</v>
      </c>
      <c r="J346" s="4"/>
      <c r="K346" s="5">
        <f t="shared" si="41"/>
        <v>127.90983299815998</v>
      </c>
      <c r="L346" s="5">
        <f t="shared" si="42"/>
        <v>78.804479999999998</v>
      </c>
      <c r="M346" s="5">
        <f t="shared" si="43"/>
        <v>49.105352998159987</v>
      </c>
      <c r="N346" s="4"/>
    </row>
    <row r="347" spans="1:14" ht="15.75" x14ac:dyDescent="0.25">
      <c r="A347" s="9" t="str">
        <f t="shared" si="44"/>
        <v>-</v>
      </c>
      <c r="B347" s="8">
        <v>1245</v>
      </c>
      <c r="C347" s="5" t="str">
        <f t="shared" si="49"/>
        <v/>
      </c>
      <c r="D347" s="5" t="str">
        <f t="shared" si="49"/>
        <v/>
      </c>
      <c r="E347" s="5" t="str">
        <f t="shared" si="49"/>
        <v/>
      </c>
      <c r="F347" s="5" t="str">
        <f t="shared" si="49"/>
        <v/>
      </c>
      <c r="G347" s="5">
        <f t="shared" si="49"/>
        <v>4.8503264812709744E-2</v>
      </c>
      <c r="H347" s="7">
        <f t="shared" si="39"/>
        <v>4.8503264812709744E-2</v>
      </c>
      <c r="I347" s="6">
        <f t="shared" si="40"/>
        <v>60.386564691823629</v>
      </c>
      <c r="J347" s="4"/>
      <c r="K347" s="5">
        <f t="shared" si="41"/>
        <v>128.01951714666609</v>
      </c>
      <c r="L347" s="5">
        <f t="shared" si="42"/>
        <v>79.122239999999991</v>
      </c>
      <c r="M347" s="5">
        <f t="shared" si="43"/>
        <v>48.897277146666099</v>
      </c>
      <c r="N347" s="4"/>
    </row>
    <row r="348" spans="1:14" ht="15.75" x14ac:dyDescent="0.25">
      <c r="A348" s="9" t="str">
        <f t="shared" si="44"/>
        <v>-</v>
      </c>
      <c r="B348" s="8">
        <v>1250</v>
      </c>
      <c r="C348" s="5" t="str">
        <f t="shared" ref="C348:G357" si="50">IF(AND($B348&gt;=C$93,$B348&lt;=C$94),(C$95/60)*$B348^(-C$96),"")</f>
        <v/>
      </c>
      <c r="D348" s="5" t="str">
        <f t="shared" si="50"/>
        <v/>
      </c>
      <c r="E348" s="5" t="str">
        <f t="shared" si="50"/>
        <v/>
      </c>
      <c r="F348" s="5" t="str">
        <f t="shared" si="50"/>
        <v/>
      </c>
      <c r="G348" s="5">
        <f t="shared" si="50"/>
        <v>4.8350511384439882E-2</v>
      </c>
      <c r="H348" s="7">
        <f t="shared" si="39"/>
        <v>4.8350511384439882E-2</v>
      </c>
      <c r="I348" s="6">
        <f t="shared" si="40"/>
        <v>60.438139230549851</v>
      </c>
      <c r="J348" s="4"/>
      <c r="K348" s="5">
        <f t="shared" si="41"/>
        <v>128.12885516876568</v>
      </c>
      <c r="L348" s="5">
        <f t="shared" si="42"/>
        <v>79.44</v>
      </c>
      <c r="M348" s="5">
        <f t="shared" si="43"/>
        <v>48.688855168765684</v>
      </c>
      <c r="N348" s="4"/>
    </row>
    <row r="349" spans="1:14" ht="15.75" x14ac:dyDescent="0.25">
      <c r="A349" s="9" t="str">
        <f t="shared" si="44"/>
        <v>-</v>
      </c>
      <c r="B349" s="8">
        <v>1255</v>
      </c>
      <c r="C349" s="5" t="str">
        <f t="shared" si="50"/>
        <v/>
      </c>
      <c r="D349" s="5" t="str">
        <f t="shared" si="50"/>
        <v/>
      </c>
      <c r="E349" s="5" t="str">
        <f t="shared" si="50"/>
        <v/>
      </c>
      <c r="F349" s="5" t="str">
        <f t="shared" si="50"/>
        <v/>
      </c>
      <c r="G349" s="5">
        <f t="shared" si="50"/>
        <v>4.8198845950046351E-2</v>
      </c>
      <c r="H349" s="7">
        <f t="shared" si="39"/>
        <v>4.8198845950046351E-2</v>
      </c>
      <c r="I349" s="6">
        <f t="shared" si="40"/>
        <v>60.48955166730817</v>
      </c>
      <c r="J349" s="4"/>
      <c r="K349" s="5">
        <f t="shared" si="41"/>
        <v>128.23784953469331</v>
      </c>
      <c r="L349" s="5">
        <f t="shared" si="42"/>
        <v>79.75775999999999</v>
      </c>
      <c r="M349" s="5">
        <f t="shared" si="43"/>
        <v>48.48008953469332</v>
      </c>
      <c r="N349" s="4"/>
    </row>
    <row r="350" spans="1:14" ht="15.75" x14ac:dyDescent="0.25">
      <c r="A350" s="9" t="str">
        <f t="shared" si="44"/>
        <v>-</v>
      </c>
      <c r="B350" s="8">
        <v>1260</v>
      </c>
      <c r="C350" s="5" t="str">
        <f t="shared" si="50"/>
        <v/>
      </c>
      <c r="D350" s="5" t="str">
        <f t="shared" si="50"/>
        <v/>
      </c>
      <c r="E350" s="5" t="str">
        <f t="shared" si="50"/>
        <v/>
      </c>
      <c r="F350" s="5" t="str">
        <f t="shared" si="50"/>
        <v/>
      </c>
      <c r="G350" s="5">
        <f t="shared" si="50"/>
        <v>4.804825647173467E-2</v>
      </c>
      <c r="H350" s="7">
        <f t="shared" si="39"/>
        <v>4.804825647173467E-2</v>
      </c>
      <c r="I350" s="6">
        <f t="shared" si="40"/>
        <v>60.540803154385685</v>
      </c>
      <c r="J350" s="4"/>
      <c r="K350" s="5">
        <f t="shared" si="41"/>
        <v>128.34650268729766</v>
      </c>
      <c r="L350" s="5">
        <f t="shared" si="42"/>
        <v>80.075519999999983</v>
      </c>
      <c r="M350" s="5">
        <f t="shared" si="43"/>
        <v>48.270982687297675</v>
      </c>
      <c r="N350" s="4"/>
    </row>
    <row r="351" spans="1:14" ht="15.75" x14ac:dyDescent="0.25">
      <c r="A351" s="9" t="str">
        <f t="shared" si="44"/>
        <v>-</v>
      </c>
      <c r="B351" s="8">
        <v>1265</v>
      </c>
      <c r="C351" s="5" t="str">
        <f t="shared" si="50"/>
        <v/>
      </c>
      <c r="D351" s="5" t="str">
        <f t="shared" si="50"/>
        <v/>
      </c>
      <c r="E351" s="5" t="str">
        <f t="shared" si="50"/>
        <v/>
      </c>
      <c r="F351" s="5" t="str">
        <f t="shared" si="50"/>
        <v/>
      </c>
      <c r="G351" s="5">
        <f t="shared" si="50"/>
        <v>4.7898731091972957E-2</v>
      </c>
      <c r="H351" s="7">
        <f t="shared" si="39"/>
        <v>4.7898731091972957E-2</v>
      </c>
      <c r="I351" s="6">
        <f t="shared" si="40"/>
        <v>60.59189483134579</v>
      </c>
      <c r="J351" s="4"/>
      <c r="K351" s="5">
        <f t="shared" si="41"/>
        <v>128.45481704245307</v>
      </c>
      <c r="L351" s="5">
        <f t="shared" si="42"/>
        <v>80.393280000000004</v>
      </c>
      <c r="M351" s="5">
        <f t="shared" si="43"/>
        <v>48.061537042453068</v>
      </c>
      <c r="N351" s="4"/>
    </row>
    <row r="352" spans="1:14" ht="15.75" x14ac:dyDescent="0.25">
      <c r="A352" s="9" t="str">
        <f t="shared" si="44"/>
        <v>-</v>
      </c>
      <c r="B352" s="8">
        <v>1270</v>
      </c>
      <c r="C352" s="5" t="str">
        <f t="shared" si="50"/>
        <v/>
      </c>
      <c r="D352" s="5" t="str">
        <f t="shared" si="50"/>
        <v/>
      </c>
      <c r="E352" s="5" t="str">
        <f t="shared" si="50"/>
        <v/>
      </c>
      <c r="F352" s="5" t="str">
        <f t="shared" si="50"/>
        <v/>
      </c>
      <c r="G352" s="5">
        <f t="shared" si="50"/>
        <v>4.7750258130092829E-2</v>
      </c>
      <c r="H352" s="7">
        <f t="shared" si="39"/>
        <v>4.7750258130092829E-2</v>
      </c>
      <c r="I352" s="6">
        <f t="shared" si="40"/>
        <v>60.642827825217893</v>
      </c>
      <c r="J352" s="4"/>
      <c r="K352" s="5">
        <f t="shared" si="41"/>
        <v>128.56279498946193</v>
      </c>
      <c r="L352" s="5">
        <f t="shared" si="42"/>
        <v>80.711039999999997</v>
      </c>
      <c r="M352" s="5">
        <f t="shared" si="43"/>
        <v>47.851754989461938</v>
      </c>
      <c r="N352" s="4"/>
    </row>
    <row r="353" spans="1:14" ht="15.75" x14ac:dyDescent="0.25">
      <c r="A353" s="9" t="str">
        <f t="shared" si="44"/>
        <v>-</v>
      </c>
      <c r="B353" s="8">
        <v>1275</v>
      </c>
      <c r="C353" s="5" t="str">
        <f t="shared" si="50"/>
        <v/>
      </c>
      <c r="D353" s="5" t="str">
        <f t="shared" si="50"/>
        <v/>
      </c>
      <c r="E353" s="5" t="str">
        <f t="shared" si="50"/>
        <v/>
      </c>
      <c r="F353" s="5" t="str">
        <f t="shared" si="50"/>
        <v/>
      </c>
      <c r="G353" s="5">
        <f t="shared" si="50"/>
        <v>4.7602826078968041E-2</v>
      </c>
      <c r="H353" s="7">
        <f t="shared" si="39"/>
        <v>4.7602826078968041E-2</v>
      </c>
      <c r="I353" s="6">
        <f t="shared" si="40"/>
        <v>60.693603250684255</v>
      </c>
      <c r="J353" s="4"/>
      <c r="K353" s="5">
        <f t="shared" si="41"/>
        <v>128.67043889145063</v>
      </c>
      <c r="L353" s="5">
        <f t="shared" si="42"/>
        <v>81.02879999999999</v>
      </c>
      <c r="M353" s="5">
        <f t="shared" si="43"/>
        <v>47.64163889145064</v>
      </c>
      <c r="N353" s="4"/>
    </row>
    <row r="354" spans="1:14" ht="15.75" x14ac:dyDescent="0.25">
      <c r="A354" s="9" t="str">
        <f t="shared" si="44"/>
        <v>-</v>
      </c>
      <c r="B354" s="8">
        <v>1280</v>
      </c>
      <c r="C354" s="5" t="str">
        <f t="shared" si="50"/>
        <v/>
      </c>
      <c r="D354" s="5" t="str">
        <f t="shared" si="50"/>
        <v/>
      </c>
      <c r="E354" s="5" t="str">
        <f t="shared" si="50"/>
        <v/>
      </c>
      <c r="F354" s="5" t="str">
        <f t="shared" si="50"/>
        <v/>
      </c>
      <c r="G354" s="5">
        <f t="shared" si="50"/>
        <v>4.7456423601767862E-2</v>
      </c>
      <c r="H354" s="7">
        <f t="shared" ref="H354:H386" si="51">AVERAGE(C354:G354)</f>
        <v>4.7456423601767862E-2</v>
      </c>
      <c r="I354" s="6">
        <f t="shared" ref="I354:I386" si="52">H354*B354</f>
        <v>60.744222210262862</v>
      </c>
      <c r="J354" s="4"/>
      <c r="K354" s="5">
        <f t="shared" ref="K354:K386" si="53">$C$85*I354/1000</f>
        <v>128.77775108575727</v>
      </c>
      <c r="L354" s="5">
        <f t="shared" ref="L354:L386" si="54">B354*60*$C$86/1000</f>
        <v>81.346559999999997</v>
      </c>
      <c r="M354" s="5">
        <f t="shared" ref="M354:M386" si="55">MAX(0,K354-L354)</f>
        <v>47.431191085757277</v>
      </c>
      <c r="N354" s="4"/>
    </row>
    <row r="355" spans="1:14" ht="15.75" x14ac:dyDescent="0.25">
      <c r="A355" s="9" t="str">
        <f t="shared" ref="A355:A386" si="56">IF(M355=$C$87,"MAX","-")</f>
        <v>-</v>
      </c>
      <c r="B355" s="8">
        <v>1285</v>
      </c>
      <c r="C355" s="5" t="str">
        <f t="shared" si="50"/>
        <v/>
      </c>
      <c r="D355" s="5" t="str">
        <f t="shared" si="50"/>
        <v/>
      </c>
      <c r="E355" s="5" t="str">
        <f t="shared" si="50"/>
        <v/>
      </c>
      <c r="F355" s="5" t="str">
        <f t="shared" si="50"/>
        <v/>
      </c>
      <c r="G355" s="5">
        <f t="shared" si="50"/>
        <v>4.7311039528784064E-2</v>
      </c>
      <c r="H355" s="7">
        <f t="shared" si="51"/>
        <v>4.7311039528784064E-2</v>
      </c>
      <c r="I355" s="6">
        <f t="shared" si="52"/>
        <v>60.794685794487521</v>
      </c>
      <c r="J355" s="4"/>
      <c r="K355" s="5">
        <f t="shared" si="53"/>
        <v>128.88473388431353</v>
      </c>
      <c r="L355" s="5">
        <f t="shared" si="54"/>
        <v>81.664319999999989</v>
      </c>
      <c r="M355" s="5">
        <f t="shared" si="55"/>
        <v>47.220413884313544</v>
      </c>
      <c r="N355" s="4"/>
    </row>
    <row r="356" spans="1:14" ht="15.75" x14ac:dyDescent="0.25">
      <c r="A356" s="9" t="str">
        <f t="shared" si="56"/>
        <v>-</v>
      </c>
      <c r="B356" s="8">
        <v>1290</v>
      </c>
      <c r="C356" s="5" t="str">
        <f t="shared" si="50"/>
        <v/>
      </c>
      <c r="D356" s="5" t="str">
        <f t="shared" si="50"/>
        <v/>
      </c>
      <c r="E356" s="5" t="str">
        <f t="shared" si="50"/>
        <v/>
      </c>
      <c r="F356" s="5" t="str">
        <f t="shared" si="50"/>
        <v/>
      </c>
      <c r="G356" s="5">
        <f t="shared" si="50"/>
        <v>4.7166662854328488E-2</v>
      </c>
      <c r="H356" s="7">
        <f t="shared" si="51"/>
        <v>4.7166662854328488E-2</v>
      </c>
      <c r="I356" s="6">
        <f t="shared" si="52"/>
        <v>60.844995082083749</v>
      </c>
      <c r="J356" s="4"/>
      <c r="K356" s="5">
        <f t="shared" si="53"/>
        <v>128.99138957401755</v>
      </c>
      <c r="L356" s="5">
        <f t="shared" si="54"/>
        <v>81.982079999999982</v>
      </c>
      <c r="M356" s="5">
        <f t="shared" si="55"/>
        <v>47.009309574017564</v>
      </c>
      <c r="N356" s="4"/>
    </row>
    <row r="357" spans="1:14" ht="15.75" x14ac:dyDescent="0.25">
      <c r="A357" s="9" t="str">
        <f t="shared" si="56"/>
        <v>-</v>
      </c>
      <c r="B357" s="8">
        <v>1295</v>
      </c>
      <c r="C357" s="5" t="str">
        <f t="shared" si="50"/>
        <v/>
      </c>
      <c r="D357" s="5" t="str">
        <f t="shared" si="50"/>
        <v/>
      </c>
      <c r="E357" s="5" t="str">
        <f t="shared" si="50"/>
        <v/>
      </c>
      <c r="F357" s="5" t="str">
        <f t="shared" si="50"/>
        <v/>
      </c>
      <c r="G357" s="5">
        <f t="shared" si="50"/>
        <v>4.7023282733700392E-2</v>
      </c>
      <c r="H357" s="7">
        <f t="shared" si="51"/>
        <v>4.7023282733700392E-2</v>
      </c>
      <c r="I357" s="6">
        <f t="shared" si="52"/>
        <v>60.895151140142005</v>
      </c>
      <c r="J357" s="4"/>
      <c r="K357" s="5">
        <f t="shared" si="53"/>
        <v>129.09772041710104</v>
      </c>
      <c r="L357" s="5">
        <f t="shared" si="54"/>
        <v>82.299840000000003</v>
      </c>
      <c r="M357" s="5">
        <f t="shared" si="55"/>
        <v>46.797880417101041</v>
      </c>
      <c r="N357" s="4"/>
    </row>
    <row r="358" spans="1:14" ht="15.75" x14ac:dyDescent="0.25">
      <c r="A358" s="9" t="str">
        <f t="shared" si="56"/>
        <v>-</v>
      </c>
      <c r="B358" s="8">
        <v>1300</v>
      </c>
      <c r="C358" s="5" t="str">
        <f t="shared" ref="C358:G367" si="57">IF(AND($B358&gt;=C$93,$B358&lt;=C$94),(C$95/60)*$B358^(-C$96),"")</f>
        <v/>
      </c>
      <c r="D358" s="5" t="str">
        <f t="shared" si="57"/>
        <v/>
      </c>
      <c r="E358" s="5" t="str">
        <f t="shared" si="57"/>
        <v/>
      </c>
      <c r="F358" s="5" t="str">
        <f t="shared" si="57"/>
        <v/>
      </c>
      <c r="G358" s="5">
        <f t="shared" si="57"/>
        <v>4.6880888480221199E-2</v>
      </c>
      <c r="H358" s="7">
        <f t="shared" si="51"/>
        <v>4.6880888480221199E-2</v>
      </c>
      <c r="I358" s="6">
        <f t="shared" si="52"/>
        <v>60.945155024287558</v>
      </c>
      <c r="J358" s="4"/>
      <c r="K358" s="5">
        <f t="shared" si="53"/>
        <v>129.20372865148963</v>
      </c>
      <c r="L358" s="5">
        <f t="shared" si="54"/>
        <v>82.617599999999996</v>
      </c>
      <c r="M358" s="5">
        <f t="shared" si="55"/>
        <v>46.586128651489631</v>
      </c>
      <c r="N358" s="4"/>
    </row>
    <row r="359" spans="1:14" ht="15.75" x14ac:dyDescent="0.25">
      <c r="A359" s="9" t="str">
        <f t="shared" si="56"/>
        <v>-</v>
      </c>
      <c r="B359" s="8">
        <v>1305</v>
      </c>
      <c r="C359" s="5" t="str">
        <f t="shared" si="57"/>
        <v/>
      </c>
      <c r="D359" s="5" t="str">
        <f t="shared" si="57"/>
        <v/>
      </c>
      <c r="E359" s="5" t="str">
        <f t="shared" si="57"/>
        <v/>
      </c>
      <c r="F359" s="5" t="str">
        <f t="shared" si="57"/>
        <v/>
      </c>
      <c r="G359" s="5">
        <f t="shared" si="57"/>
        <v>4.6739469562335038E-2</v>
      </c>
      <c r="H359" s="7">
        <f t="shared" si="51"/>
        <v>4.6739469562335038E-2</v>
      </c>
      <c r="I359" s="6">
        <f t="shared" si="52"/>
        <v>60.995007778847224</v>
      </c>
      <c r="J359" s="4"/>
      <c r="K359" s="5">
        <f t="shared" si="53"/>
        <v>129.3094164911561</v>
      </c>
      <c r="L359" s="5">
        <f t="shared" si="54"/>
        <v>82.935360000000003</v>
      </c>
      <c r="M359" s="5">
        <f t="shared" si="55"/>
        <v>46.374056491156097</v>
      </c>
      <c r="N359" s="4"/>
    </row>
    <row r="360" spans="1:14" ht="15.75" x14ac:dyDescent="0.25">
      <c r="A360" s="9" t="str">
        <f t="shared" si="56"/>
        <v>-</v>
      </c>
      <c r="B360" s="8">
        <v>1310</v>
      </c>
      <c r="C360" s="5" t="str">
        <f t="shared" si="57"/>
        <v/>
      </c>
      <c r="D360" s="5" t="str">
        <f t="shared" si="57"/>
        <v/>
      </c>
      <c r="E360" s="5" t="str">
        <f t="shared" si="57"/>
        <v/>
      </c>
      <c r="F360" s="5" t="str">
        <f t="shared" si="57"/>
        <v/>
      </c>
      <c r="G360" s="5">
        <f t="shared" si="57"/>
        <v>4.6599015600773314E-2</v>
      </c>
      <c r="H360" s="7">
        <f t="shared" si="51"/>
        <v>4.6599015600773314E-2</v>
      </c>
      <c r="I360" s="6">
        <f t="shared" si="52"/>
        <v>61.044710437013038</v>
      </c>
      <c r="J360" s="4"/>
      <c r="K360" s="5">
        <f t="shared" si="53"/>
        <v>129.41478612646765</v>
      </c>
      <c r="L360" s="5">
        <f t="shared" si="54"/>
        <v>83.253119999999996</v>
      </c>
      <c r="M360" s="5">
        <f t="shared" si="55"/>
        <v>46.161666126467651</v>
      </c>
      <c r="N360" s="4"/>
    </row>
    <row r="361" spans="1:14" ht="15.75" x14ac:dyDescent="0.25">
      <c r="A361" s="9" t="str">
        <f t="shared" si="56"/>
        <v>-</v>
      </c>
      <c r="B361" s="8">
        <v>1315</v>
      </c>
      <c r="C361" s="5" t="str">
        <f t="shared" si="57"/>
        <v/>
      </c>
      <c r="D361" s="5" t="str">
        <f t="shared" si="57"/>
        <v/>
      </c>
      <c r="E361" s="5" t="str">
        <f t="shared" si="57"/>
        <v/>
      </c>
      <c r="F361" s="5" t="str">
        <f t="shared" si="57"/>
        <v/>
      </c>
      <c r="G361" s="5">
        <f t="shared" si="57"/>
        <v>4.6459516365781765E-2</v>
      </c>
      <c r="H361" s="7">
        <f t="shared" si="51"/>
        <v>4.6459516365781765E-2</v>
      </c>
      <c r="I361" s="6">
        <f t="shared" si="52"/>
        <v>61.094264021003021</v>
      </c>
      <c r="J361" s="4"/>
      <c r="K361" s="5">
        <f t="shared" si="53"/>
        <v>129.51983972452641</v>
      </c>
      <c r="L361" s="5">
        <f t="shared" si="54"/>
        <v>83.570879999999988</v>
      </c>
      <c r="M361" s="5">
        <f t="shared" si="55"/>
        <v>45.948959724526418</v>
      </c>
      <c r="N361" s="4"/>
    </row>
    <row r="362" spans="1:14" ht="15.75" x14ac:dyDescent="0.25">
      <c r="A362" s="9" t="str">
        <f t="shared" si="56"/>
        <v>-</v>
      </c>
      <c r="B362" s="8">
        <v>1320</v>
      </c>
      <c r="C362" s="5" t="str">
        <f t="shared" si="57"/>
        <v/>
      </c>
      <c r="D362" s="5" t="str">
        <f t="shared" si="57"/>
        <v/>
      </c>
      <c r="E362" s="5" t="str">
        <f t="shared" si="57"/>
        <v/>
      </c>
      <c r="F362" s="5" t="str">
        <f t="shared" si="57"/>
        <v/>
      </c>
      <c r="G362" s="5">
        <f t="shared" si="57"/>
        <v>4.6320961774408281E-2</v>
      </c>
      <c r="H362" s="7">
        <f t="shared" si="51"/>
        <v>4.6320961774408281E-2</v>
      </c>
      <c r="I362" s="6">
        <f t="shared" si="52"/>
        <v>61.14366954221893</v>
      </c>
      <c r="J362" s="4"/>
      <c r="K362" s="5">
        <f t="shared" si="53"/>
        <v>129.62457942950414</v>
      </c>
      <c r="L362" s="5">
        <f t="shared" si="54"/>
        <v>83.888639999999995</v>
      </c>
      <c r="M362" s="5">
        <f t="shared" si="55"/>
        <v>45.735939429504143</v>
      </c>
      <c r="N362" s="4"/>
    </row>
    <row r="363" spans="1:14" ht="15.75" x14ac:dyDescent="0.25">
      <c r="A363" s="9" t="str">
        <f t="shared" si="56"/>
        <v>-</v>
      </c>
      <c r="B363" s="8">
        <v>1325</v>
      </c>
      <c r="C363" s="5" t="str">
        <f t="shared" si="57"/>
        <v/>
      </c>
      <c r="D363" s="5" t="str">
        <f t="shared" si="57"/>
        <v/>
      </c>
      <c r="E363" s="5" t="str">
        <f t="shared" si="57"/>
        <v/>
      </c>
      <c r="F363" s="5" t="str">
        <f t="shared" si="57"/>
        <v/>
      </c>
      <c r="G363" s="5">
        <f t="shared" si="57"/>
        <v>4.6183341887849866E-2</v>
      </c>
      <c r="H363" s="7">
        <f t="shared" si="51"/>
        <v>4.6183341887849866E-2</v>
      </c>
      <c r="I363" s="6">
        <f t="shared" si="52"/>
        <v>61.192928001401071</v>
      </c>
      <c r="J363" s="4"/>
      <c r="K363" s="5">
        <f t="shared" si="53"/>
        <v>129.72900736297026</v>
      </c>
      <c r="L363" s="5">
        <f t="shared" si="54"/>
        <v>84.206399999999988</v>
      </c>
      <c r="M363" s="5">
        <f t="shared" si="55"/>
        <v>45.522607362970277</v>
      </c>
      <c r="N363" s="4"/>
    </row>
    <row r="364" spans="1:14" ht="15.75" x14ac:dyDescent="0.25">
      <c r="A364" s="9" t="str">
        <f t="shared" si="56"/>
        <v>-</v>
      </c>
      <c r="B364" s="8">
        <v>1330</v>
      </c>
      <c r="C364" s="5" t="str">
        <f t="shared" si="57"/>
        <v/>
      </c>
      <c r="D364" s="5" t="str">
        <f t="shared" si="57"/>
        <v/>
      </c>
      <c r="E364" s="5" t="str">
        <f t="shared" si="57"/>
        <v/>
      </c>
      <c r="F364" s="5" t="str">
        <f t="shared" si="57"/>
        <v/>
      </c>
      <c r="G364" s="5">
        <f t="shared" si="57"/>
        <v>4.6046646908857604E-2</v>
      </c>
      <c r="H364" s="7">
        <f t="shared" si="51"/>
        <v>4.6046646908857604E-2</v>
      </c>
      <c r="I364" s="6">
        <f t="shared" si="52"/>
        <v>61.242040388780616</v>
      </c>
      <c r="J364" s="4"/>
      <c r="K364" s="5">
        <f t="shared" si="53"/>
        <v>129.83312562421492</v>
      </c>
      <c r="L364" s="5">
        <f t="shared" si="54"/>
        <v>84.524159999999995</v>
      </c>
      <c r="M364" s="5">
        <f t="shared" si="55"/>
        <v>45.30896562421492</v>
      </c>
      <c r="N364" s="4"/>
    </row>
    <row r="365" spans="1:14" ht="15.75" x14ac:dyDescent="0.25">
      <c r="A365" s="9" t="str">
        <f t="shared" si="56"/>
        <v>-</v>
      </c>
      <c r="B365" s="8">
        <v>1335</v>
      </c>
      <c r="C365" s="5" t="str">
        <f t="shared" si="57"/>
        <v/>
      </c>
      <c r="D365" s="5" t="str">
        <f t="shared" si="57"/>
        <v/>
      </c>
      <c r="E365" s="5" t="str">
        <f t="shared" si="57"/>
        <v/>
      </c>
      <c r="F365" s="5" t="str">
        <f t="shared" si="57"/>
        <v/>
      </c>
      <c r="G365" s="5">
        <f t="shared" si="57"/>
        <v>4.5910867179197644E-2</v>
      </c>
      <c r="H365" s="7">
        <f t="shared" si="51"/>
        <v>4.5910867179197644E-2</v>
      </c>
      <c r="I365" s="6">
        <f t="shared" si="52"/>
        <v>61.291007684228852</v>
      </c>
      <c r="J365" s="4"/>
      <c r="K365" s="5">
        <f t="shared" si="53"/>
        <v>129.93693629056517</v>
      </c>
      <c r="L365" s="5">
        <f t="shared" si="54"/>
        <v>84.841920000000002</v>
      </c>
      <c r="M365" s="5">
        <f t="shared" si="55"/>
        <v>45.095016290565169</v>
      </c>
      <c r="N365" s="4"/>
    </row>
    <row r="366" spans="1:14" ht="15.75" x14ac:dyDescent="0.25">
      <c r="A366" s="9" t="str">
        <f t="shared" si="56"/>
        <v>-</v>
      </c>
      <c r="B366" s="8">
        <v>1340</v>
      </c>
      <c r="C366" s="5" t="str">
        <f t="shared" si="57"/>
        <v/>
      </c>
      <c r="D366" s="5" t="str">
        <f t="shared" si="57"/>
        <v/>
      </c>
      <c r="E366" s="5" t="str">
        <f t="shared" si="57"/>
        <v/>
      </c>
      <c r="F366" s="5" t="str">
        <f t="shared" si="57"/>
        <v/>
      </c>
      <c r="G366" s="5">
        <f t="shared" si="57"/>
        <v>4.5775993177167192E-2</v>
      </c>
      <c r="H366" s="7">
        <f t="shared" si="51"/>
        <v>4.5775993177167192E-2</v>
      </c>
      <c r="I366" s="6">
        <f t="shared" si="52"/>
        <v>61.339830857404039</v>
      </c>
      <c r="J366" s="4"/>
      <c r="K366" s="5">
        <f t="shared" si="53"/>
        <v>130.04044141769657</v>
      </c>
      <c r="L366" s="5">
        <f t="shared" si="54"/>
        <v>85.159679999999994</v>
      </c>
      <c r="M366" s="5">
        <f t="shared" si="55"/>
        <v>44.880761417696576</v>
      </c>
      <c r="N366" s="4"/>
    </row>
    <row r="367" spans="1:14" ht="15.75" x14ac:dyDescent="0.25">
      <c r="A367" s="9" t="str">
        <f t="shared" si="56"/>
        <v>-</v>
      </c>
      <c r="B367" s="8">
        <v>1345</v>
      </c>
      <c r="C367" s="5" t="str">
        <f t="shared" si="57"/>
        <v/>
      </c>
      <c r="D367" s="5" t="str">
        <f t="shared" si="57"/>
        <v/>
      </c>
      <c r="E367" s="5" t="str">
        <f t="shared" si="57"/>
        <v/>
      </c>
      <c r="F367" s="5" t="str">
        <f t="shared" si="57"/>
        <v/>
      </c>
      <c r="G367" s="5">
        <f t="shared" si="57"/>
        <v>4.564201551516385E-2</v>
      </c>
      <c r="H367" s="7">
        <f t="shared" si="51"/>
        <v>4.564201551516385E-2</v>
      </c>
      <c r="I367" s="6">
        <f t="shared" si="52"/>
        <v>61.388510867895377</v>
      </c>
      <c r="J367" s="4"/>
      <c r="K367" s="5">
        <f t="shared" si="53"/>
        <v>130.14364303993818</v>
      </c>
      <c r="L367" s="5">
        <f t="shared" si="54"/>
        <v>85.477439999999987</v>
      </c>
      <c r="M367" s="5">
        <f t="shared" si="55"/>
        <v>44.666203039938196</v>
      </c>
      <c r="N367" s="4"/>
    </row>
    <row r="368" spans="1:14" ht="15.75" x14ac:dyDescent="0.25">
      <c r="A368" s="9" t="str">
        <f t="shared" si="56"/>
        <v>-</v>
      </c>
      <c r="B368" s="8">
        <v>1350</v>
      </c>
      <c r="C368" s="5" t="str">
        <f t="shared" ref="C368:G377" si="58">IF(AND($B368&gt;=C$93,$B368&lt;=C$94),(C$95/60)*$B368^(-C$96),"")</f>
        <v/>
      </c>
      <c r="D368" s="5" t="str">
        <f t="shared" si="58"/>
        <v/>
      </c>
      <c r="E368" s="5" t="str">
        <f t="shared" si="58"/>
        <v/>
      </c>
      <c r="F368" s="5" t="str">
        <f t="shared" si="58"/>
        <v/>
      </c>
      <c r="G368" s="5">
        <f t="shared" si="58"/>
        <v>4.5508924937307148E-2</v>
      </c>
      <c r="H368" s="7">
        <f t="shared" si="51"/>
        <v>4.5508924937307148E-2</v>
      </c>
      <c r="I368" s="6">
        <f t="shared" si="52"/>
        <v>61.437048665364649</v>
      </c>
      <c r="J368" s="4"/>
      <c r="K368" s="5">
        <f t="shared" si="53"/>
        <v>130.24654317057306</v>
      </c>
      <c r="L368" s="5">
        <f t="shared" si="54"/>
        <v>85.795199999999994</v>
      </c>
      <c r="M368" s="5">
        <f t="shared" si="55"/>
        <v>44.451343170573068</v>
      </c>
      <c r="N368" s="4"/>
    </row>
    <row r="369" spans="1:14" ht="15.75" x14ac:dyDescent="0.25">
      <c r="A369" s="9" t="str">
        <f t="shared" si="56"/>
        <v>-</v>
      </c>
      <c r="B369" s="8">
        <v>1355</v>
      </c>
      <c r="C369" s="5" t="str">
        <f t="shared" si="58"/>
        <v/>
      </c>
      <c r="D369" s="5" t="str">
        <f t="shared" si="58"/>
        <v/>
      </c>
      <c r="E369" s="5" t="str">
        <f t="shared" si="58"/>
        <v/>
      </c>
      <c r="F369" s="5" t="str">
        <f t="shared" si="58"/>
        <v/>
      </c>
      <c r="G369" s="5">
        <f t="shared" si="58"/>
        <v>4.53767123171109E-2</v>
      </c>
      <c r="H369" s="7">
        <f t="shared" si="51"/>
        <v>4.53767123171109E-2</v>
      </c>
      <c r="I369" s="6">
        <f t="shared" si="52"/>
        <v>61.485445189685272</v>
      </c>
      <c r="J369" s="4"/>
      <c r="K369" s="5">
        <f t="shared" si="53"/>
        <v>130.34914380213277</v>
      </c>
      <c r="L369" s="5">
        <f t="shared" si="54"/>
        <v>86.112959999999987</v>
      </c>
      <c r="M369" s="5">
        <f t="shared" si="55"/>
        <v>44.236183802132786</v>
      </c>
      <c r="N369" s="4"/>
    </row>
    <row r="370" spans="1:14" ht="15.75" x14ac:dyDescent="0.25">
      <c r="A370" s="9" t="str">
        <f t="shared" si="56"/>
        <v>-</v>
      </c>
      <c r="B370" s="8">
        <v>1360</v>
      </c>
      <c r="C370" s="5" t="str">
        <f t="shared" si="58"/>
        <v/>
      </c>
      <c r="D370" s="5" t="str">
        <f t="shared" si="58"/>
        <v/>
      </c>
      <c r="E370" s="5" t="str">
        <f t="shared" si="58"/>
        <v/>
      </c>
      <c r="F370" s="5" t="str">
        <f t="shared" si="58"/>
        <v/>
      </c>
      <c r="G370" s="5">
        <f t="shared" si="58"/>
        <v>4.5245368655205016E-2</v>
      </c>
      <c r="H370" s="7">
        <f t="shared" si="51"/>
        <v>4.5245368655205016E-2</v>
      </c>
      <c r="I370" s="6">
        <f t="shared" si="52"/>
        <v>61.53370137107882</v>
      </c>
      <c r="J370" s="4"/>
      <c r="K370" s="5">
        <f t="shared" si="53"/>
        <v>130.4514469066871</v>
      </c>
      <c r="L370" s="5">
        <f t="shared" si="54"/>
        <v>86.43071999999998</v>
      </c>
      <c r="M370" s="5">
        <f t="shared" si="55"/>
        <v>44.020726906687116</v>
      </c>
      <c r="N370" s="4"/>
    </row>
    <row r="371" spans="1:14" ht="15.75" x14ac:dyDescent="0.25">
      <c r="A371" s="9" t="str">
        <f t="shared" si="56"/>
        <v>-</v>
      </c>
      <c r="B371" s="8">
        <v>1365</v>
      </c>
      <c r="C371" s="5" t="str">
        <f t="shared" si="58"/>
        <v/>
      </c>
      <c r="D371" s="5" t="str">
        <f t="shared" si="58"/>
        <v/>
      </c>
      <c r="E371" s="5" t="str">
        <f t="shared" si="58"/>
        <v/>
      </c>
      <c r="F371" s="5" t="str">
        <f t="shared" si="58"/>
        <v/>
      </c>
      <c r="G371" s="5">
        <f t="shared" si="58"/>
        <v>4.5114885077105642E-2</v>
      </c>
      <c r="H371" s="7">
        <f t="shared" si="51"/>
        <v>4.5114885077105642E-2</v>
      </c>
      <c r="I371" s="6">
        <f t="shared" si="52"/>
        <v>61.581818130249204</v>
      </c>
      <c r="J371" s="4"/>
      <c r="K371" s="5">
        <f t="shared" si="53"/>
        <v>130.55345443612831</v>
      </c>
      <c r="L371" s="5">
        <f t="shared" si="54"/>
        <v>86.748480000000001</v>
      </c>
      <c r="M371" s="5">
        <f t="shared" si="55"/>
        <v>43.804974436128305</v>
      </c>
      <c r="N371" s="4"/>
    </row>
    <row r="372" spans="1:14" ht="15.75" x14ac:dyDescent="0.25">
      <c r="A372" s="9" t="str">
        <f t="shared" si="56"/>
        <v>-</v>
      </c>
      <c r="B372" s="8">
        <v>1370</v>
      </c>
      <c r="C372" s="5" t="str">
        <f t="shared" si="58"/>
        <v/>
      </c>
      <c r="D372" s="5" t="str">
        <f t="shared" si="58"/>
        <v/>
      </c>
      <c r="E372" s="5" t="str">
        <f t="shared" si="58"/>
        <v/>
      </c>
      <c r="F372" s="5" t="str">
        <f t="shared" si="58"/>
        <v/>
      </c>
      <c r="G372" s="5">
        <f t="shared" si="58"/>
        <v>4.4985252831032461E-2</v>
      </c>
      <c r="H372" s="7">
        <f t="shared" si="51"/>
        <v>4.4985252831032461E-2</v>
      </c>
      <c r="I372" s="6">
        <f t="shared" si="52"/>
        <v>61.62979637851447</v>
      </c>
      <c r="J372" s="4"/>
      <c r="K372" s="5">
        <f t="shared" si="53"/>
        <v>130.65516832245066</v>
      </c>
      <c r="L372" s="5">
        <f t="shared" si="54"/>
        <v>87.066239999999993</v>
      </c>
      <c r="M372" s="5">
        <f t="shared" si="55"/>
        <v>43.58892832245067</v>
      </c>
      <c r="N372" s="4"/>
    </row>
    <row r="373" spans="1:14" ht="15.75" x14ac:dyDescent="0.25">
      <c r="A373" s="9" t="str">
        <f t="shared" si="56"/>
        <v>-</v>
      </c>
      <c r="B373" s="8">
        <v>1375</v>
      </c>
      <c r="C373" s="5" t="str">
        <f t="shared" si="58"/>
        <v/>
      </c>
      <c r="D373" s="5" t="str">
        <f t="shared" si="58"/>
        <v/>
      </c>
      <c r="E373" s="5" t="str">
        <f t="shared" si="58"/>
        <v/>
      </c>
      <c r="F373" s="5" t="str">
        <f t="shared" si="58"/>
        <v/>
      </c>
      <c r="G373" s="5">
        <f t="shared" si="58"/>
        <v>4.4856463285772148E-2</v>
      </c>
      <c r="H373" s="7">
        <f t="shared" si="51"/>
        <v>4.4856463285772148E-2</v>
      </c>
      <c r="I373" s="6">
        <f t="shared" si="52"/>
        <v>61.677637017936704</v>
      </c>
      <c r="J373" s="4"/>
      <c r="K373" s="5">
        <f t="shared" si="53"/>
        <v>130.7565904780258</v>
      </c>
      <c r="L373" s="5">
        <f t="shared" si="54"/>
        <v>87.384</v>
      </c>
      <c r="M373" s="5">
        <f t="shared" si="55"/>
        <v>43.372590478025799</v>
      </c>
      <c r="N373" s="4"/>
    </row>
    <row r="374" spans="1:14" ht="15.75" x14ac:dyDescent="0.25">
      <c r="A374" s="9" t="str">
        <f t="shared" si="56"/>
        <v>-</v>
      </c>
      <c r="B374" s="8">
        <v>1380</v>
      </c>
      <c r="C374" s="5" t="str">
        <f t="shared" si="58"/>
        <v/>
      </c>
      <c r="D374" s="5" t="str">
        <f t="shared" si="58"/>
        <v/>
      </c>
      <c r="E374" s="5" t="str">
        <f t="shared" si="58"/>
        <v/>
      </c>
      <c r="F374" s="5" t="str">
        <f t="shared" si="58"/>
        <v/>
      </c>
      <c r="G374" s="5">
        <f t="shared" si="58"/>
        <v>4.4728507928585931E-2</v>
      </c>
      <c r="H374" s="7">
        <f t="shared" si="51"/>
        <v>4.4728507928585931E-2</v>
      </c>
      <c r="I374" s="6">
        <f t="shared" si="52"/>
        <v>61.725340941448586</v>
      </c>
      <c r="J374" s="4"/>
      <c r="K374" s="5">
        <f t="shared" si="53"/>
        <v>130.85772279587101</v>
      </c>
      <c r="L374" s="5">
        <f t="shared" si="54"/>
        <v>87.701759999999993</v>
      </c>
      <c r="M374" s="5">
        <f t="shared" si="55"/>
        <v>43.155962795871019</v>
      </c>
      <c r="N374" s="4"/>
    </row>
    <row r="375" spans="1:14" ht="15.75" x14ac:dyDescent="0.25">
      <c r="A375" s="9" t="str">
        <f t="shared" si="56"/>
        <v>-</v>
      </c>
      <c r="B375" s="8">
        <v>1385</v>
      </c>
      <c r="C375" s="5" t="str">
        <f t="shared" si="58"/>
        <v/>
      </c>
      <c r="D375" s="5" t="str">
        <f t="shared" si="58"/>
        <v/>
      </c>
      <c r="E375" s="5" t="str">
        <f t="shared" si="58"/>
        <v/>
      </c>
      <c r="F375" s="5" t="str">
        <f t="shared" si="58"/>
        <v/>
      </c>
      <c r="G375" s="5">
        <f t="shared" si="58"/>
        <v>4.4601378363161928E-2</v>
      </c>
      <c r="H375" s="7">
        <f t="shared" si="51"/>
        <v>4.4601378363161928E-2</v>
      </c>
      <c r="I375" s="6">
        <f t="shared" si="52"/>
        <v>61.772909032979271</v>
      </c>
      <c r="J375" s="4"/>
      <c r="K375" s="5">
        <f t="shared" si="53"/>
        <v>130.95856714991606</v>
      </c>
      <c r="L375" s="5">
        <f t="shared" si="54"/>
        <v>88.019519999999986</v>
      </c>
      <c r="M375" s="5">
        <f t="shared" si="55"/>
        <v>42.939047149916078</v>
      </c>
      <c r="N375" s="4"/>
    </row>
    <row r="376" spans="1:14" ht="15.75" x14ac:dyDescent="0.25">
      <c r="A376" s="9" t="str">
        <f t="shared" si="56"/>
        <v>-</v>
      </c>
      <c r="B376" s="8">
        <v>1390</v>
      </c>
      <c r="C376" s="5" t="str">
        <f t="shared" si="58"/>
        <v/>
      </c>
      <c r="D376" s="5" t="str">
        <f t="shared" si="58"/>
        <v/>
      </c>
      <c r="E376" s="5" t="str">
        <f t="shared" si="58"/>
        <v/>
      </c>
      <c r="F376" s="5" t="str">
        <f t="shared" si="58"/>
        <v/>
      </c>
      <c r="G376" s="5">
        <f t="shared" si="58"/>
        <v>4.4475066307609216E-2</v>
      </c>
      <c r="H376" s="7">
        <f t="shared" si="51"/>
        <v>4.4475066307609216E-2</v>
      </c>
      <c r="I376" s="6">
        <f t="shared" si="52"/>
        <v>61.820342167576811</v>
      </c>
      <c r="J376" s="4"/>
      <c r="K376" s="5">
        <f t="shared" si="53"/>
        <v>131.05912539526284</v>
      </c>
      <c r="L376" s="5">
        <f t="shared" si="54"/>
        <v>88.337279999999993</v>
      </c>
      <c r="M376" s="5">
        <f t="shared" si="55"/>
        <v>42.721845395262847</v>
      </c>
      <c r="N376" s="4"/>
    </row>
    <row r="377" spans="1:14" ht="15.75" x14ac:dyDescent="0.25">
      <c r="A377" s="9" t="str">
        <f t="shared" si="56"/>
        <v>-</v>
      </c>
      <c r="B377" s="8">
        <v>1395</v>
      </c>
      <c r="C377" s="5" t="str">
        <f t="shared" si="58"/>
        <v/>
      </c>
      <c r="D377" s="5" t="str">
        <f t="shared" si="58"/>
        <v/>
      </c>
      <c r="E377" s="5" t="str">
        <f t="shared" si="58"/>
        <v/>
      </c>
      <c r="F377" s="5" t="str">
        <f t="shared" si="58"/>
        <v/>
      </c>
      <c r="G377" s="5">
        <f t="shared" si="58"/>
        <v>4.4349563592493924E-2</v>
      </c>
      <c r="H377" s="7">
        <f t="shared" si="51"/>
        <v>4.4349563592493924E-2</v>
      </c>
      <c r="I377" s="6">
        <f t="shared" si="52"/>
        <v>61.867641211529026</v>
      </c>
      <c r="J377" s="4"/>
      <c r="K377" s="5">
        <f t="shared" si="53"/>
        <v>131.15939936844154</v>
      </c>
      <c r="L377" s="5">
        <f t="shared" si="54"/>
        <v>88.65504</v>
      </c>
      <c r="M377" s="5">
        <f t="shared" si="55"/>
        <v>42.504359368441541</v>
      </c>
      <c r="N377" s="4"/>
    </row>
    <row r="378" spans="1:14" ht="15.75" x14ac:dyDescent="0.25">
      <c r="A378" s="9" t="str">
        <f t="shared" si="56"/>
        <v>-</v>
      </c>
      <c r="B378" s="8">
        <v>1400</v>
      </c>
      <c r="C378" s="5" t="str">
        <f t="shared" ref="C378:G386" si="59">IF(AND($B378&gt;=C$93,$B378&lt;=C$94),(C$95/60)*$B378^(-C$96),"")</f>
        <v/>
      </c>
      <c r="D378" s="5" t="str">
        <f t="shared" si="59"/>
        <v/>
      </c>
      <c r="E378" s="5" t="str">
        <f t="shared" si="59"/>
        <v/>
      </c>
      <c r="F378" s="5" t="str">
        <f t="shared" si="59"/>
        <v/>
      </c>
      <c r="G378" s="5">
        <f t="shared" si="59"/>
        <v>4.4224862158916044E-2</v>
      </c>
      <c r="H378" s="7">
        <f t="shared" si="51"/>
        <v>4.4224862158916044E-2</v>
      </c>
      <c r="I378" s="6">
        <f t="shared" si="52"/>
        <v>61.914807022482464</v>
      </c>
      <c r="J378" s="4"/>
      <c r="K378" s="5">
        <f t="shared" si="53"/>
        <v>131.25939088766282</v>
      </c>
      <c r="L378" s="5">
        <f t="shared" si="54"/>
        <v>88.972799999999992</v>
      </c>
      <c r="M378" s="5">
        <f t="shared" si="55"/>
        <v>42.286590887662825</v>
      </c>
      <c r="N378" s="4"/>
    </row>
    <row r="379" spans="1:14" ht="15.75" x14ac:dyDescent="0.25">
      <c r="A379" s="9" t="str">
        <f t="shared" si="56"/>
        <v>-</v>
      </c>
      <c r="B379" s="8">
        <v>1405</v>
      </c>
      <c r="C379" s="5" t="str">
        <f t="shared" si="59"/>
        <v/>
      </c>
      <c r="D379" s="5" t="str">
        <f t="shared" si="59"/>
        <v/>
      </c>
      <c r="E379" s="5" t="str">
        <f t="shared" si="59"/>
        <v/>
      </c>
      <c r="F379" s="5" t="str">
        <f t="shared" si="59"/>
        <v/>
      </c>
      <c r="G379" s="5">
        <f t="shared" si="59"/>
        <v>4.4100954056625556E-2</v>
      </c>
      <c r="H379" s="7">
        <f t="shared" si="51"/>
        <v>4.4100954056625556E-2</v>
      </c>
      <c r="I379" s="6">
        <f t="shared" si="52"/>
        <v>61.961840449558906</v>
      </c>
      <c r="J379" s="4"/>
      <c r="K379" s="5">
        <f t="shared" si="53"/>
        <v>131.35910175306486</v>
      </c>
      <c r="L379" s="5">
        <f t="shared" si="54"/>
        <v>89.290559999999999</v>
      </c>
      <c r="M379" s="5">
        <f t="shared" si="55"/>
        <v>42.068541753064864</v>
      </c>
      <c r="N379" s="4"/>
    </row>
    <row r="380" spans="1:14" ht="15.75" x14ac:dyDescent="0.25">
      <c r="A380" s="9" t="str">
        <f t="shared" si="56"/>
        <v>-</v>
      </c>
      <c r="B380" s="8">
        <v>1410</v>
      </c>
      <c r="C380" s="5" t="str">
        <f t="shared" si="59"/>
        <v/>
      </c>
      <c r="D380" s="5" t="str">
        <f t="shared" si="59"/>
        <v/>
      </c>
      <c r="E380" s="5" t="str">
        <f t="shared" si="59"/>
        <v/>
      </c>
      <c r="F380" s="5" t="str">
        <f t="shared" si="59"/>
        <v/>
      </c>
      <c r="G380" s="5">
        <f t="shared" si="59"/>
        <v>4.3977831442177297E-2</v>
      </c>
      <c r="H380" s="7">
        <f t="shared" si="51"/>
        <v>4.3977831442177297E-2</v>
      </c>
      <c r="I380" s="6">
        <f t="shared" si="52"/>
        <v>62.008742333469989</v>
      </c>
      <c r="J380" s="4"/>
      <c r="K380" s="5">
        <f t="shared" si="53"/>
        <v>131.45853374695639</v>
      </c>
      <c r="L380" s="5">
        <f t="shared" si="54"/>
        <v>89.608319999999992</v>
      </c>
      <c r="M380" s="5">
        <f t="shared" si="55"/>
        <v>41.850213746956399</v>
      </c>
      <c r="N380" s="4"/>
    </row>
    <row r="381" spans="1:14" ht="15.75" x14ac:dyDescent="0.25">
      <c r="A381" s="9" t="str">
        <f t="shared" si="56"/>
        <v>-</v>
      </c>
      <c r="B381" s="8">
        <v>1415</v>
      </c>
      <c r="C381" s="5" t="str">
        <f t="shared" si="59"/>
        <v/>
      </c>
      <c r="D381" s="5" t="str">
        <f t="shared" si="59"/>
        <v/>
      </c>
      <c r="E381" s="5" t="str">
        <f t="shared" si="59"/>
        <v/>
      </c>
      <c r="F381" s="5" t="str">
        <f t="shared" si="59"/>
        <v/>
      </c>
      <c r="G381" s="5">
        <f t="shared" si="59"/>
        <v>4.3855486577124042E-2</v>
      </c>
      <c r="H381" s="7">
        <f t="shared" si="51"/>
        <v>4.3855486577124042E-2</v>
      </c>
      <c r="I381" s="6">
        <f t="shared" si="52"/>
        <v>62.055513506630518</v>
      </c>
      <c r="J381" s="4"/>
      <c r="K381" s="5">
        <f t="shared" si="53"/>
        <v>131.55768863405669</v>
      </c>
      <c r="L381" s="5">
        <f t="shared" si="54"/>
        <v>89.926079999999985</v>
      </c>
      <c r="M381" s="5">
        <f t="shared" si="55"/>
        <v>41.631608634056704</v>
      </c>
      <c r="N381" s="4"/>
    </row>
    <row r="382" spans="1:14" ht="15.75" x14ac:dyDescent="0.25">
      <c r="A382" s="9" t="str">
        <f t="shared" si="56"/>
        <v>-</v>
      </c>
      <c r="B382" s="8">
        <v>1420</v>
      </c>
      <c r="C382" s="5" t="str">
        <f t="shared" si="59"/>
        <v/>
      </c>
      <c r="D382" s="5" t="str">
        <f t="shared" si="59"/>
        <v/>
      </c>
      <c r="E382" s="5" t="str">
        <f t="shared" si="59"/>
        <v/>
      </c>
      <c r="F382" s="5" t="str">
        <f t="shared" si="59"/>
        <v/>
      </c>
      <c r="G382" s="5">
        <f t="shared" si="59"/>
        <v>4.3733911826245496E-2</v>
      </c>
      <c r="H382" s="7">
        <f t="shared" si="51"/>
        <v>4.3733911826245496E-2</v>
      </c>
      <c r="I382" s="6">
        <f t="shared" si="52"/>
        <v>62.102154793268603</v>
      </c>
      <c r="J382" s="4"/>
      <c r="K382" s="5">
        <f t="shared" si="53"/>
        <v>131.65656816172944</v>
      </c>
      <c r="L382" s="5">
        <f t="shared" si="54"/>
        <v>90.243839999999992</v>
      </c>
      <c r="M382" s="5">
        <f t="shared" si="55"/>
        <v>41.412728161729447</v>
      </c>
      <c r="N382" s="4"/>
    </row>
    <row r="383" spans="1:14" ht="15.75" x14ac:dyDescent="0.25">
      <c r="A383" s="9" t="str">
        <f t="shared" si="56"/>
        <v>-</v>
      </c>
      <c r="B383" s="8">
        <v>1425</v>
      </c>
      <c r="C383" s="5" t="str">
        <f t="shared" si="59"/>
        <v/>
      </c>
      <c r="D383" s="5" t="str">
        <f t="shared" si="59"/>
        <v/>
      </c>
      <c r="E383" s="5" t="str">
        <f t="shared" si="59"/>
        <v/>
      </c>
      <c r="F383" s="5" t="str">
        <f t="shared" si="59"/>
        <v/>
      </c>
      <c r="G383" s="5">
        <f t="shared" si="59"/>
        <v>4.3613099655814232E-2</v>
      </c>
      <c r="H383" s="7">
        <f t="shared" si="51"/>
        <v>4.3613099655814232E-2</v>
      </c>
      <c r="I383" s="6">
        <f t="shared" si="52"/>
        <v>62.148667009535281</v>
      </c>
      <c r="J383" s="4"/>
      <c r="K383" s="5">
        <f t="shared" si="53"/>
        <v>131.75517406021481</v>
      </c>
      <c r="L383" s="5">
        <f t="shared" si="54"/>
        <v>90.561599999999984</v>
      </c>
      <c r="M383" s="5">
        <f t="shared" si="55"/>
        <v>41.193574060214829</v>
      </c>
      <c r="N383" s="4"/>
    </row>
    <row r="384" spans="1:14" ht="15.75" x14ac:dyDescent="0.25">
      <c r="A384" s="9" t="str">
        <f t="shared" si="56"/>
        <v>-</v>
      </c>
      <c r="B384" s="8">
        <v>1430</v>
      </c>
      <c r="C384" s="5" t="str">
        <f t="shared" si="59"/>
        <v/>
      </c>
      <c r="D384" s="5" t="str">
        <f t="shared" si="59"/>
        <v/>
      </c>
      <c r="E384" s="5" t="str">
        <f t="shared" si="59"/>
        <v/>
      </c>
      <c r="F384" s="5" t="str">
        <f t="shared" si="59"/>
        <v/>
      </c>
      <c r="G384" s="5">
        <f t="shared" si="59"/>
        <v>4.3493042631896045E-2</v>
      </c>
      <c r="H384" s="7">
        <f t="shared" si="51"/>
        <v>4.3493042631896045E-2</v>
      </c>
      <c r="I384" s="6">
        <f t="shared" si="52"/>
        <v>62.195050963611344</v>
      </c>
      <c r="J384" s="4"/>
      <c r="K384" s="5">
        <f t="shared" si="53"/>
        <v>131.85350804285605</v>
      </c>
      <c r="L384" s="5">
        <f t="shared" si="54"/>
        <v>90.879359999999991</v>
      </c>
      <c r="M384" s="5">
        <f t="shared" si="55"/>
        <v>40.974148042856058</v>
      </c>
      <c r="N384" s="4"/>
    </row>
    <row r="385" spans="1:14" ht="15.75" x14ac:dyDescent="0.25">
      <c r="A385" s="9" t="str">
        <f t="shared" si="56"/>
        <v>-</v>
      </c>
      <c r="B385" s="8">
        <v>1435</v>
      </c>
      <c r="C385" s="5" t="str">
        <f t="shared" si="59"/>
        <v/>
      </c>
      <c r="D385" s="5" t="str">
        <f t="shared" si="59"/>
        <v/>
      </c>
      <c r="E385" s="5" t="str">
        <f t="shared" si="59"/>
        <v/>
      </c>
      <c r="F385" s="5" t="str">
        <f t="shared" si="59"/>
        <v/>
      </c>
      <c r="G385" s="5">
        <f t="shared" si="59"/>
        <v>4.3373733418684925E-2</v>
      </c>
      <c r="H385" s="7">
        <f t="shared" si="51"/>
        <v>4.3373733418684925E-2</v>
      </c>
      <c r="I385" s="6">
        <f t="shared" si="52"/>
        <v>62.241307455812866</v>
      </c>
      <c r="J385" s="4"/>
      <c r="K385" s="5">
        <f t="shared" si="53"/>
        <v>131.95157180632327</v>
      </c>
      <c r="L385" s="5">
        <f t="shared" si="54"/>
        <v>91.197119999999998</v>
      </c>
      <c r="M385" s="5">
        <f t="shared" si="55"/>
        <v>40.754451806323274</v>
      </c>
      <c r="N385" s="4"/>
    </row>
    <row r="386" spans="1:14" ht="15.75" x14ac:dyDescent="0.25">
      <c r="A386" s="9" t="str">
        <f t="shared" si="56"/>
        <v>-</v>
      </c>
      <c r="B386" s="8">
        <v>1440</v>
      </c>
      <c r="C386" s="5" t="str">
        <f t="shared" si="59"/>
        <v/>
      </c>
      <c r="D386" s="5" t="str">
        <f t="shared" si="59"/>
        <v/>
      </c>
      <c r="E386" s="5" t="str">
        <f t="shared" si="59"/>
        <v/>
      </c>
      <c r="F386" s="5" t="str">
        <f t="shared" si="59"/>
        <v/>
      </c>
      <c r="G386" s="5">
        <f t="shared" si="59"/>
        <v>4.325516477687142E-2</v>
      </c>
      <c r="H386" s="7">
        <f t="shared" si="51"/>
        <v>4.325516477687142E-2</v>
      </c>
      <c r="I386" s="6">
        <f t="shared" si="52"/>
        <v>62.287437278694846</v>
      </c>
      <c r="J386" s="4"/>
      <c r="K386" s="5">
        <f t="shared" si="53"/>
        <v>132.04936703083305</v>
      </c>
      <c r="L386" s="5">
        <f t="shared" si="54"/>
        <v>91.514879999999991</v>
      </c>
      <c r="M386" s="5">
        <f t="shared" si="55"/>
        <v>40.534487030833063</v>
      </c>
      <c r="N386" s="4"/>
    </row>
    <row r="387" spans="1:14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90" spans="1:14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15.75" x14ac:dyDescent="0.25">
      <c r="A394" s="4"/>
      <c r="B394" s="4" t="s">
        <v>25</v>
      </c>
      <c r="C394" s="14">
        <f>Sa</f>
        <v>2120</v>
      </c>
      <c r="D394" s="4" t="s">
        <v>24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15.75" x14ac:dyDescent="0.25">
      <c r="A395" s="4"/>
      <c r="B395" s="4" t="s">
        <v>23</v>
      </c>
      <c r="C395" s="13">
        <f>'BV Bouclage Est'!D28</f>
        <v>1.0591999999999999</v>
      </c>
      <c r="D395" s="4" t="s">
        <v>22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15.75" x14ac:dyDescent="0.25">
      <c r="A396" s="4"/>
      <c r="B396" s="4" t="s">
        <v>21</v>
      </c>
      <c r="C396" s="12">
        <f>MAX(M408:M695)</f>
        <v>121.31937718782319</v>
      </c>
      <c r="D396" s="4" t="s">
        <v>20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15.75" x14ac:dyDescent="0.25">
      <c r="A397" s="4"/>
      <c r="B397" s="4" t="s">
        <v>19</v>
      </c>
      <c r="C397" s="4">
        <f>VLOOKUP("MAX",$A$408:$B$695,2,FALSE)</f>
        <v>365</v>
      </c>
      <c r="D397" s="4" t="s">
        <v>18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5.75" x14ac:dyDescent="0.25">
      <c r="A400" s="4"/>
      <c r="B400" s="4" t="s">
        <v>17</v>
      </c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5.75" x14ac:dyDescent="0.25">
      <c r="A401" s="4"/>
      <c r="B401" s="4" t="s">
        <v>16</v>
      </c>
      <c r="C401" s="4" t="s">
        <v>15</v>
      </c>
      <c r="D401" s="4" t="s">
        <v>14</v>
      </c>
      <c r="E401" s="4" t="s">
        <v>13</v>
      </c>
      <c r="F401" s="4" t="s">
        <v>12</v>
      </c>
      <c r="G401" s="4" t="s">
        <v>11</v>
      </c>
      <c r="H401" s="4"/>
      <c r="I401" s="4"/>
      <c r="J401" s="4"/>
      <c r="K401" s="4"/>
      <c r="L401" s="4"/>
      <c r="M401" s="4"/>
      <c r="N401" s="4"/>
    </row>
    <row r="402" spans="1:14" ht="15.75" x14ac:dyDescent="0.25">
      <c r="A402" s="4"/>
      <c r="B402" s="4" t="s">
        <v>10</v>
      </c>
      <c r="C402" s="11">
        <v>0</v>
      </c>
      <c r="D402" s="4">
        <v>15</v>
      </c>
      <c r="E402" s="4">
        <v>60</v>
      </c>
      <c r="F402" s="4">
        <v>120</v>
      </c>
      <c r="G402" s="4">
        <v>360</v>
      </c>
      <c r="H402" s="4"/>
      <c r="I402" s="4"/>
      <c r="J402" s="4"/>
      <c r="K402" s="4"/>
      <c r="L402" s="4"/>
      <c r="M402" s="4"/>
      <c r="N402" s="4"/>
    </row>
    <row r="403" spans="1:14" ht="15.75" x14ac:dyDescent="0.25">
      <c r="A403" s="4"/>
      <c r="B403" s="4" t="s">
        <v>9</v>
      </c>
      <c r="C403" s="4">
        <v>30</v>
      </c>
      <c r="D403" s="4">
        <v>60</v>
      </c>
      <c r="E403" s="4">
        <v>180</v>
      </c>
      <c r="F403" s="4">
        <v>360</v>
      </c>
      <c r="G403" s="4">
        <v>1440</v>
      </c>
      <c r="H403" s="4"/>
      <c r="I403" s="4"/>
      <c r="J403" s="4"/>
      <c r="K403" s="4"/>
      <c r="L403" s="4"/>
      <c r="M403" s="4"/>
      <c r="N403" s="4"/>
    </row>
    <row r="404" spans="1:14" ht="15.75" x14ac:dyDescent="0.25">
      <c r="A404" s="4"/>
      <c r="B404" s="4" t="s">
        <v>8</v>
      </c>
      <c r="C404" s="4">
        <v>650</v>
      </c>
      <c r="D404" s="4">
        <v>1616</v>
      </c>
      <c r="E404" s="4">
        <v>2021</v>
      </c>
      <c r="F404" s="4">
        <v>543</v>
      </c>
      <c r="G404" s="4">
        <v>2448</v>
      </c>
      <c r="H404" s="4"/>
      <c r="I404" s="4"/>
      <c r="J404" s="4"/>
      <c r="K404" s="4"/>
      <c r="L404" s="4"/>
      <c r="M404" s="4"/>
      <c r="N404" s="4"/>
    </row>
    <row r="405" spans="1:14" ht="15.75" x14ac:dyDescent="0.25">
      <c r="A405" s="4"/>
      <c r="B405" s="4" t="s">
        <v>7</v>
      </c>
      <c r="C405" s="4">
        <v>0.60599999999999998</v>
      </c>
      <c r="D405" s="4">
        <v>0.89700000000000002</v>
      </c>
      <c r="E405" s="4">
        <v>0.94799999999999995</v>
      </c>
      <c r="F405" s="4">
        <v>0.67800000000000005</v>
      </c>
      <c r="G405" s="4">
        <v>0.91300000000000003</v>
      </c>
      <c r="H405" s="4"/>
      <c r="I405" s="4"/>
      <c r="J405" s="4"/>
      <c r="K405" s="4"/>
      <c r="L405" s="4"/>
      <c r="M405" s="4"/>
      <c r="N405" s="4"/>
    </row>
    <row r="406" spans="1:14" ht="15.75" x14ac:dyDescent="0.25">
      <c r="A406" s="9" t="s">
        <v>6</v>
      </c>
      <c r="B406" s="10" t="s">
        <v>5</v>
      </c>
      <c r="C406" s="10" t="str">
        <f>C401</f>
        <v>6'-30'</v>
      </c>
      <c r="D406" s="10" t="str">
        <f>D401</f>
        <v>15'-60'</v>
      </c>
      <c r="E406" s="10" t="str">
        <f>E401</f>
        <v>60'-180'</v>
      </c>
      <c r="F406" s="10" t="str">
        <f>F401</f>
        <v>120'-360'</v>
      </c>
      <c r="G406" s="10" t="str">
        <f>G401</f>
        <v>360'-1440'</v>
      </c>
      <c r="H406" s="10" t="s">
        <v>4</v>
      </c>
      <c r="I406" s="10" t="s">
        <v>3</v>
      </c>
      <c r="J406" s="4"/>
      <c r="K406" s="10" t="s">
        <v>2</v>
      </c>
      <c r="L406" s="10" t="s">
        <v>1</v>
      </c>
      <c r="M406" s="10" t="s">
        <v>0</v>
      </c>
      <c r="N406" s="4"/>
    </row>
    <row r="407" spans="1:14" ht="15.75" x14ac:dyDescent="0.25">
      <c r="A407" s="9"/>
      <c r="B407" s="8">
        <v>1.0000000000000001E-9</v>
      </c>
      <c r="C407" s="5">
        <f t="shared" ref="C407:G416" si="60">IF(AND($B407&gt;=C$402,$B407&lt;=C$403),(C$404/60)*$B407^(-C$405),"")</f>
        <v>3081499.5330685717</v>
      </c>
      <c r="D407" s="5" t="str">
        <f t="shared" si="60"/>
        <v/>
      </c>
      <c r="E407" s="5" t="str">
        <f t="shared" si="60"/>
        <v/>
      </c>
      <c r="F407" s="5" t="str">
        <f t="shared" si="60"/>
        <v/>
      </c>
      <c r="G407" s="5" t="str">
        <f t="shared" si="60"/>
        <v/>
      </c>
      <c r="H407" s="7">
        <f t="shared" ref="H407:H470" si="61">AVERAGE(C407:G407)</f>
        <v>3081499.5330685717</v>
      </c>
      <c r="I407" s="6">
        <f t="shared" ref="I407:I470" si="62">H407*B407</f>
        <v>3.0814995330685721E-3</v>
      </c>
      <c r="J407" s="4"/>
      <c r="K407" s="5">
        <f t="shared" ref="K407:K470" si="63">$C$394*I407/1000</f>
        <v>6.532779010105373E-3</v>
      </c>
      <c r="L407" s="5">
        <f t="shared" ref="L407:L470" si="64">B407*60*$C$395/1000</f>
        <v>6.3551999999999994E-11</v>
      </c>
      <c r="M407" s="5">
        <f t="shared" ref="M407:M470" si="65">MAX(0,K407-L407)</f>
        <v>6.5327789465533734E-3</v>
      </c>
      <c r="N407" s="4"/>
    </row>
    <row r="408" spans="1:14" ht="15.75" x14ac:dyDescent="0.25">
      <c r="A408" s="9" t="str">
        <f t="shared" ref="A408:A471" si="66">IF(M408=$C$396,"MAX","-")</f>
        <v>-</v>
      </c>
      <c r="B408" s="8">
        <v>6</v>
      </c>
      <c r="C408" s="5">
        <f t="shared" si="60"/>
        <v>3.6576525516661653</v>
      </c>
      <c r="D408" s="5" t="str">
        <f t="shared" si="60"/>
        <v/>
      </c>
      <c r="E408" s="5" t="str">
        <f t="shared" si="60"/>
        <v/>
      </c>
      <c r="F408" s="5" t="str">
        <f t="shared" si="60"/>
        <v/>
      </c>
      <c r="G408" s="5" t="str">
        <f t="shared" si="60"/>
        <v/>
      </c>
      <c r="H408" s="7">
        <f t="shared" si="61"/>
        <v>3.6576525516661653</v>
      </c>
      <c r="I408" s="6">
        <f t="shared" si="62"/>
        <v>21.945915309996991</v>
      </c>
      <c r="J408" s="4"/>
      <c r="K408" s="5">
        <f t="shared" si="63"/>
        <v>46.525340457193622</v>
      </c>
      <c r="L408" s="5">
        <f t="shared" si="64"/>
        <v>0.38131199999999993</v>
      </c>
      <c r="M408" s="5">
        <f t="shared" si="65"/>
        <v>46.14402845719362</v>
      </c>
      <c r="N408" s="4"/>
    </row>
    <row r="409" spans="1:14" ht="15.75" x14ac:dyDescent="0.25">
      <c r="A409" s="9" t="str">
        <f t="shared" si="66"/>
        <v>-</v>
      </c>
      <c r="B409" s="8">
        <v>10</v>
      </c>
      <c r="C409" s="5">
        <f t="shared" si="60"/>
        <v>2.6838738957693926</v>
      </c>
      <c r="D409" s="5" t="str">
        <f t="shared" si="60"/>
        <v/>
      </c>
      <c r="E409" s="5" t="str">
        <f t="shared" si="60"/>
        <v/>
      </c>
      <c r="F409" s="5" t="str">
        <f t="shared" si="60"/>
        <v/>
      </c>
      <c r="G409" s="5" t="str">
        <f t="shared" si="60"/>
        <v/>
      </c>
      <c r="H409" s="7">
        <f t="shared" si="61"/>
        <v>2.6838738957693926</v>
      </c>
      <c r="I409" s="6">
        <f t="shared" si="62"/>
        <v>26.838738957693927</v>
      </c>
      <c r="J409" s="4"/>
      <c r="K409" s="5">
        <f t="shared" si="63"/>
        <v>56.898126590311129</v>
      </c>
      <c r="L409" s="5">
        <f t="shared" si="64"/>
        <v>0.63551999999999997</v>
      </c>
      <c r="M409" s="5">
        <f t="shared" si="65"/>
        <v>56.26260659031113</v>
      </c>
      <c r="N409" s="4"/>
    </row>
    <row r="410" spans="1:14" ht="15.75" x14ac:dyDescent="0.25">
      <c r="A410" s="9" t="str">
        <f t="shared" si="66"/>
        <v>-</v>
      </c>
      <c r="B410" s="8">
        <v>15</v>
      </c>
      <c r="C410" s="5">
        <f t="shared" si="60"/>
        <v>2.0991854295705621</v>
      </c>
      <c r="D410" s="5">
        <f t="shared" si="60"/>
        <v>2.3732104209052349</v>
      </c>
      <c r="E410" s="5" t="str">
        <f t="shared" si="60"/>
        <v/>
      </c>
      <c r="F410" s="5" t="str">
        <f t="shared" si="60"/>
        <v/>
      </c>
      <c r="G410" s="5" t="str">
        <f t="shared" si="60"/>
        <v/>
      </c>
      <c r="H410" s="7">
        <f t="shared" si="61"/>
        <v>2.2361979252378985</v>
      </c>
      <c r="I410" s="6">
        <f t="shared" si="62"/>
        <v>33.54296887856848</v>
      </c>
      <c r="J410" s="4"/>
      <c r="K410" s="5">
        <f t="shared" si="63"/>
        <v>71.111094022565169</v>
      </c>
      <c r="L410" s="5">
        <f t="shared" si="64"/>
        <v>0.95328000000000002</v>
      </c>
      <c r="M410" s="5">
        <f t="shared" si="65"/>
        <v>70.157814022565162</v>
      </c>
      <c r="N410" s="4"/>
    </row>
    <row r="411" spans="1:14" ht="15.75" x14ac:dyDescent="0.25">
      <c r="A411" s="9" t="str">
        <f t="shared" si="66"/>
        <v>-</v>
      </c>
      <c r="B411" s="8">
        <v>20</v>
      </c>
      <c r="C411" s="5">
        <f t="shared" si="60"/>
        <v>1.7633475911607883</v>
      </c>
      <c r="D411" s="5">
        <f t="shared" si="60"/>
        <v>1.8334378801504123</v>
      </c>
      <c r="E411" s="5" t="str">
        <f t="shared" si="60"/>
        <v/>
      </c>
      <c r="F411" s="5" t="str">
        <f t="shared" si="60"/>
        <v/>
      </c>
      <c r="G411" s="5" t="str">
        <f t="shared" si="60"/>
        <v/>
      </c>
      <c r="H411" s="7">
        <f t="shared" si="61"/>
        <v>1.7983927356556002</v>
      </c>
      <c r="I411" s="6">
        <f t="shared" si="62"/>
        <v>35.967854713112004</v>
      </c>
      <c r="J411" s="4"/>
      <c r="K411" s="5">
        <f t="shared" si="63"/>
        <v>76.251851991797452</v>
      </c>
      <c r="L411" s="5">
        <f t="shared" si="64"/>
        <v>1.2710399999999999</v>
      </c>
      <c r="M411" s="5">
        <f t="shared" si="65"/>
        <v>74.980811991797452</v>
      </c>
      <c r="N411" s="4"/>
    </row>
    <row r="412" spans="1:14" ht="15.75" x14ac:dyDescent="0.25">
      <c r="A412" s="9" t="str">
        <f t="shared" si="66"/>
        <v>-</v>
      </c>
      <c r="B412" s="8">
        <v>25</v>
      </c>
      <c r="C412" s="5">
        <f t="shared" si="60"/>
        <v>1.5403182498122918</v>
      </c>
      <c r="D412" s="5">
        <f t="shared" si="60"/>
        <v>1.5008521727404844</v>
      </c>
      <c r="E412" s="5" t="str">
        <f t="shared" si="60"/>
        <v/>
      </c>
      <c r="F412" s="5" t="str">
        <f t="shared" si="60"/>
        <v/>
      </c>
      <c r="G412" s="5" t="str">
        <f t="shared" si="60"/>
        <v/>
      </c>
      <c r="H412" s="7">
        <f t="shared" si="61"/>
        <v>1.520585211276388</v>
      </c>
      <c r="I412" s="6">
        <f t="shared" si="62"/>
        <v>38.014630281909703</v>
      </c>
      <c r="J412" s="4"/>
      <c r="K412" s="5">
        <f t="shared" si="63"/>
        <v>80.591016197648571</v>
      </c>
      <c r="L412" s="5">
        <f t="shared" si="64"/>
        <v>1.5888</v>
      </c>
      <c r="M412" s="5">
        <f t="shared" si="65"/>
        <v>79.002216197648565</v>
      </c>
      <c r="N412" s="4"/>
    </row>
    <row r="413" spans="1:14" ht="15.75" x14ac:dyDescent="0.25">
      <c r="A413" s="9" t="str">
        <f t="shared" si="66"/>
        <v>-</v>
      </c>
      <c r="B413" s="8">
        <v>30</v>
      </c>
      <c r="C413" s="5">
        <f t="shared" si="60"/>
        <v>1.3791980228534286</v>
      </c>
      <c r="D413" s="5">
        <f t="shared" si="60"/>
        <v>1.2744193020738497</v>
      </c>
      <c r="E413" s="5" t="str">
        <f t="shared" si="60"/>
        <v/>
      </c>
      <c r="F413" s="5" t="str">
        <f t="shared" si="60"/>
        <v/>
      </c>
      <c r="G413" s="5" t="str">
        <f t="shared" si="60"/>
        <v/>
      </c>
      <c r="H413" s="7">
        <f t="shared" si="61"/>
        <v>1.3268086624636393</v>
      </c>
      <c r="I413" s="6">
        <f t="shared" si="62"/>
        <v>39.804259873909174</v>
      </c>
      <c r="J413" s="4"/>
      <c r="K413" s="5">
        <f t="shared" si="63"/>
        <v>84.385030932687457</v>
      </c>
      <c r="L413" s="5">
        <f t="shared" si="64"/>
        <v>1.90656</v>
      </c>
      <c r="M413" s="5">
        <f t="shared" si="65"/>
        <v>82.478470932687458</v>
      </c>
      <c r="N413" s="4"/>
    </row>
    <row r="414" spans="1:14" ht="15.75" x14ac:dyDescent="0.25">
      <c r="A414" s="9" t="str">
        <f t="shared" si="66"/>
        <v>-</v>
      </c>
      <c r="B414" s="8">
        <v>35</v>
      </c>
      <c r="C414" s="5" t="str">
        <f t="shared" si="60"/>
        <v/>
      </c>
      <c r="D414" s="5">
        <f t="shared" si="60"/>
        <v>1.1098417811976327</v>
      </c>
      <c r="E414" s="5" t="str">
        <f t="shared" si="60"/>
        <v/>
      </c>
      <c r="F414" s="5" t="str">
        <f t="shared" si="60"/>
        <v/>
      </c>
      <c r="G414" s="5" t="str">
        <f t="shared" si="60"/>
        <v/>
      </c>
      <c r="H414" s="7">
        <f t="shared" si="61"/>
        <v>1.1098417811976327</v>
      </c>
      <c r="I414" s="6">
        <f t="shared" si="62"/>
        <v>38.844462341917144</v>
      </c>
      <c r="J414" s="4"/>
      <c r="K414" s="5">
        <f t="shared" si="63"/>
        <v>82.350260164864352</v>
      </c>
      <c r="L414" s="5">
        <f t="shared" si="64"/>
        <v>2.2243199999999996</v>
      </c>
      <c r="M414" s="5">
        <f t="shared" si="65"/>
        <v>80.125940164864346</v>
      </c>
      <c r="N414" s="4"/>
    </row>
    <row r="415" spans="1:14" ht="15.75" x14ac:dyDescent="0.25">
      <c r="A415" s="9" t="str">
        <f t="shared" si="66"/>
        <v>-</v>
      </c>
      <c r="B415" s="8">
        <v>40</v>
      </c>
      <c r="C415" s="5" t="str">
        <f t="shared" si="60"/>
        <v/>
      </c>
      <c r="D415" s="5">
        <f t="shared" si="60"/>
        <v>0.98456024085963223</v>
      </c>
      <c r="E415" s="5" t="str">
        <f t="shared" si="60"/>
        <v/>
      </c>
      <c r="F415" s="5" t="str">
        <f t="shared" si="60"/>
        <v/>
      </c>
      <c r="G415" s="5" t="str">
        <f t="shared" si="60"/>
        <v/>
      </c>
      <c r="H415" s="7">
        <f t="shared" si="61"/>
        <v>0.98456024085963223</v>
      </c>
      <c r="I415" s="6">
        <f t="shared" si="62"/>
        <v>39.38240963438529</v>
      </c>
      <c r="J415" s="4"/>
      <c r="K415" s="5">
        <f t="shared" si="63"/>
        <v>83.490708424896823</v>
      </c>
      <c r="L415" s="5">
        <f t="shared" si="64"/>
        <v>2.5420799999999999</v>
      </c>
      <c r="M415" s="5">
        <f t="shared" si="65"/>
        <v>80.948628424896825</v>
      </c>
      <c r="N415" s="4"/>
    </row>
    <row r="416" spans="1:14" ht="15.75" x14ac:dyDescent="0.25">
      <c r="A416" s="9" t="str">
        <f t="shared" si="66"/>
        <v>-</v>
      </c>
      <c r="B416" s="8">
        <v>45</v>
      </c>
      <c r="C416" s="5" t="str">
        <f t="shared" si="60"/>
        <v/>
      </c>
      <c r="D416" s="5">
        <f t="shared" si="60"/>
        <v>0.88584651548988202</v>
      </c>
      <c r="E416" s="5" t="str">
        <f t="shared" si="60"/>
        <v/>
      </c>
      <c r="F416" s="5" t="str">
        <f t="shared" si="60"/>
        <v/>
      </c>
      <c r="G416" s="5" t="str">
        <f t="shared" si="60"/>
        <v/>
      </c>
      <c r="H416" s="7">
        <f t="shared" si="61"/>
        <v>0.88584651548988202</v>
      </c>
      <c r="I416" s="6">
        <f t="shared" si="62"/>
        <v>39.863093197044691</v>
      </c>
      <c r="J416" s="4"/>
      <c r="K416" s="5">
        <f t="shared" si="63"/>
        <v>84.509757577734732</v>
      </c>
      <c r="L416" s="5">
        <f t="shared" si="64"/>
        <v>2.8598399999999997</v>
      </c>
      <c r="M416" s="5">
        <f t="shared" si="65"/>
        <v>81.649917577734726</v>
      </c>
      <c r="N416" s="4"/>
    </row>
    <row r="417" spans="1:14" ht="15.75" x14ac:dyDescent="0.25">
      <c r="A417" s="9" t="str">
        <f t="shared" si="66"/>
        <v>-</v>
      </c>
      <c r="B417" s="8">
        <v>50</v>
      </c>
      <c r="C417" s="5" t="str">
        <f t="shared" ref="C417:G426" si="67">IF(AND($B417&gt;=C$402,$B417&lt;=C$403),(C$404/60)*$B417^(-C$405),"")</f>
        <v/>
      </c>
      <c r="D417" s="5">
        <f t="shared" si="67"/>
        <v>0.80596097238202968</v>
      </c>
      <c r="E417" s="5" t="str">
        <f t="shared" si="67"/>
        <v/>
      </c>
      <c r="F417" s="5" t="str">
        <f t="shared" si="67"/>
        <v/>
      </c>
      <c r="G417" s="5" t="str">
        <f t="shared" si="67"/>
        <v/>
      </c>
      <c r="H417" s="7">
        <f t="shared" si="61"/>
        <v>0.80596097238202968</v>
      </c>
      <c r="I417" s="6">
        <f t="shared" si="62"/>
        <v>40.298048619101486</v>
      </c>
      <c r="J417" s="4"/>
      <c r="K417" s="5">
        <f t="shared" si="63"/>
        <v>85.431863072495148</v>
      </c>
      <c r="L417" s="5">
        <f t="shared" si="64"/>
        <v>3.1776</v>
      </c>
      <c r="M417" s="5">
        <f t="shared" si="65"/>
        <v>82.254263072495149</v>
      </c>
      <c r="N417" s="4"/>
    </row>
    <row r="418" spans="1:14" ht="15.75" x14ac:dyDescent="0.25">
      <c r="A418" s="9" t="str">
        <f t="shared" si="66"/>
        <v>-</v>
      </c>
      <c r="B418" s="8">
        <v>55</v>
      </c>
      <c r="C418" s="5" t="str">
        <f t="shared" si="67"/>
        <v/>
      </c>
      <c r="D418" s="5">
        <f t="shared" si="67"/>
        <v>0.73992001216542846</v>
      </c>
      <c r="E418" s="5" t="str">
        <f t="shared" si="67"/>
        <v/>
      </c>
      <c r="F418" s="5" t="str">
        <f t="shared" si="67"/>
        <v/>
      </c>
      <c r="G418" s="5" t="str">
        <f t="shared" si="67"/>
        <v/>
      </c>
      <c r="H418" s="7">
        <f t="shared" si="61"/>
        <v>0.73992001216542846</v>
      </c>
      <c r="I418" s="6">
        <f t="shared" si="62"/>
        <v>40.695600669098567</v>
      </c>
      <c r="J418" s="4"/>
      <c r="K418" s="5">
        <f t="shared" si="63"/>
        <v>86.274673418488959</v>
      </c>
      <c r="L418" s="5">
        <f t="shared" si="64"/>
        <v>3.4953599999999998</v>
      </c>
      <c r="M418" s="5">
        <f t="shared" si="65"/>
        <v>82.779313418488954</v>
      </c>
      <c r="N418" s="4"/>
    </row>
    <row r="419" spans="1:14" ht="15.75" x14ac:dyDescent="0.25">
      <c r="A419" s="9" t="str">
        <f t="shared" si="66"/>
        <v>-</v>
      </c>
      <c r="B419" s="8">
        <v>60</v>
      </c>
      <c r="C419" s="5" t="str">
        <f t="shared" si="67"/>
        <v/>
      </c>
      <c r="D419" s="5">
        <f t="shared" si="67"/>
        <v>0.68436601457315649</v>
      </c>
      <c r="E419" s="5">
        <f t="shared" si="67"/>
        <v>0.69458864259596376</v>
      </c>
      <c r="F419" s="5" t="str">
        <f t="shared" si="67"/>
        <v/>
      </c>
      <c r="G419" s="5" t="str">
        <f t="shared" si="67"/>
        <v/>
      </c>
      <c r="H419" s="7">
        <f t="shared" si="61"/>
        <v>0.68947732858456012</v>
      </c>
      <c r="I419" s="6">
        <f t="shared" si="62"/>
        <v>41.368639715073606</v>
      </c>
      <c r="J419" s="4"/>
      <c r="K419" s="5">
        <f t="shared" si="63"/>
        <v>87.701516195956046</v>
      </c>
      <c r="L419" s="5">
        <f t="shared" si="64"/>
        <v>3.8131200000000001</v>
      </c>
      <c r="M419" s="5">
        <f t="shared" si="65"/>
        <v>83.888396195956048</v>
      </c>
      <c r="N419" s="4"/>
    </row>
    <row r="420" spans="1:14" ht="15.75" x14ac:dyDescent="0.25">
      <c r="A420" s="9" t="str">
        <f t="shared" si="66"/>
        <v>-</v>
      </c>
      <c r="B420" s="8">
        <v>65</v>
      </c>
      <c r="C420" s="5" t="str">
        <f t="shared" si="67"/>
        <v/>
      </c>
      <c r="D420" s="5" t="str">
        <f t="shared" si="67"/>
        <v/>
      </c>
      <c r="E420" s="5">
        <f t="shared" si="67"/>
        <v>0.64383295274062113</v>
      </c>
      <c r="F420" s="5" t="str">
        <f t="shared" si="67"/>
        <v/>
      </c>
      <c r="G420" s="5" t="str">
        <f t="shared" si="67"/>
        <v/>
      </c>
      <c r="H420" s="7">
        <f t="shared" si="61"/>
        <v>0.64383295274062113</v>
      </c>
      <c r="I420" s="6">
        <f t="shared" si="62"/>
        <v>41.849141928140376</v>
      </c>
      <c r="J420" s="4"/>
      <c r="K420" s="5">
        <f t="shared" si="63"/>
        <v>88.720180887657591</v>
      </c>
      <c r="L420" s="5">
        <f t="shared" si="64"/>
        <v>4.1308800000000003</v>
      </c>
      <c r="M420" s="5">
        <f t="shared" si="65"/>
        <v>84.589300887657586</v>
      </c>
      <c r="N420" s="4"/>
    </row>
    <row r="421" spans="1:14" ht="15.75" x14ac:dyDescent="0.25">
      <c r="A421" s="9" t="str">
        <f t="shared" si="66"/>
        <v>-</v>
      </c>
      <c r="B421" s="8">
        <v>70</v>
      </c>
      <c r="C421" s="5" t="str">
        <f t="shared" si="67"/>
        <v/>
      </c>
      <c r="D421" s="5" t="str">
        <f t="shared" si="67"/>
        <v/>
      </c>
      <c r="E421" s="5">
        <f t="shared" si="67"/>
        <v>0.60015319324431138</v>
      </c>
      <c r="F421" s="5" t="str">
        <f t="shared" si="67"/>
        <v/>
      </c>
      <c r="G421" s="5" t="str">
        <f t="shared" si="67"/>
        <v/>
      </c>
      <c r="H421" s="7">
        <f t="shared" si="61"/>
        <v>0.60015319324431138</v>
      </c>
      <c r="I421" s="6">
        <f t="shared" si="62"/>
        <v>42.010723527101796</v>
      </c>
      <c r="J421" s="4"/>
      <c r="K421" s="5">
        <f t="shared" si="63"/>
        <v>89.062733877455798</v>
      </c>
      <c r="L421" s="5">
        <f t="shared" si="64"/>
        <v>4.4486399999999993</v>
      </c>
      <c r="M421" s="5">
        <f t="shared" si="65"/>
        <v>84.614093877455801</v>
      </c>
      <c r="N421" s="4"/>
    </row>
    <row r="422" spans="1:14" ht="15.75" x14ac:dyDescent="0.25">
      <c r="A422" s="9" t="str">
        <f t="shared" si="66"/>
        <v>-</v>
      </c>
      <c r="B422" s="8">
        <v>75</v>
      </c>
      <c r="C422" s="5" t="str">
        <f t="shared" si="67"/>
        <v/>
      </c>
      <c r="D422" s="5" t="str">
        <f t="shared" si="67"/>
        <v/>
      </c>
      <c r="E422" s="5">
        <f t="shared" si="67"/>
        <v>0.56215617487809622</v>
      </c>
      <c r="F422" s="5" t="str">
        <f t="shared" si="67"/>
        <v/>
      </c>
      <c r="G422" s="5" t="str">
        <f t="shared" si="67"/>
        <v/>
      </c>
      <c r="H422" s="7">
        <f t="shared" si="61"/>
        <v>0.56215617487809622</v>
      </c>
      <c r="I422" s="6">
        <f t="shared" si="62"/>
        <v>42.161713115857218</v>
      </c>
      <c r="J422" s="4"/>
      <c r="K422" s="5">
        <f t="shared" si="63"/>
        <v>89.3828318056173</v>
      </c>
      <c r="L422" s="5">
        <f t="shared" si="64"/>
        <v>4.7664</v>
      </c>
      <c r="M422" s="5">
        <f t="shared" si="65"/>
        <v>84.616431805617296</v>
      </c>
      <c r="N422" s="4"/>
    </row>
    <row r="423" spans="1:14" ht="15.75" x14ac:dyDescent="0.25">
      <c r="A423" s="9" t="str">
        <f t="shared" si="66"/>
        <v>-</v>
      </c>
      <c r="B423" s="8">
        <v>80</v>
      </c>
      <c r="C423" s="5" t="str">
        <f t="shared" si="67"/>
        <v/>
      </c>
      <c r="D423" s="5" t="str">
        <f t="shared" si="67"/>
        <v/>
      </c>
      <c r="E423" s="5">
        <f t="shared" si="67"/>
        <v>0.52879307062658631</v>
      </c>
      <c r="F423" s="5" t="str">
        <f t="shared" si="67"/>
        <v/>
      </c>
      <c r="G423" s="5" t="str">
        <f t="shared" si="67"/>
        <v/>
      </c>
      <c r="H423" s="7">
        <f t="shared" si="61"/>
        <v>0.52879307062658631</v>
      </c>
      <c r="I423" s="6">
        <f t="shared" si="62"/>
        <v>42.303445650126903</v>
      </c>
      <c r="J423" s="4"/>
      <c r="K423" s="5">
        <f t="shared" si="63"/>
        <v>89.683304778269047</v>
      </c>
      <c r="L423" s="5">
        <f t="shared" si="64"/>
        <v>5.0841599999999998</v>
      </c>
      <c r="M423" s="5">
        <f t="shared" si="65"/>
        <v>84.59914477826905</v>
      </c>
      <c r="N423" s="4"/>
    </row>
    <row r="424" spans="1:14" ht="15.75" x14ac:dyDescent="0.25">
      <c r="A424" s="9" t="str">
        <f t="shared" si="66"/>
        <v>-</v>
      </c>
      <c r="B424" s="8">
        <v>85</v>
      </c>
      <c r="C424" s="5" t="str">
        <f t="shared" si="67"/>
        <v/>
      </c>
      <c r="D424" s="5" t="str">
        <f t="shared" si="67"/>
        <v/>
      </c>
      <c r="E424" s="5">
        <f t="shared" si="67"/>
        <v>0.49925902188593568</v>
      </c>
      <c r="F424" s="5" t="str">
        <f t="shared" si="67"/>
        <v/>
      </c>
      <c r="G424" s="5" t="str">
        <f t="shared" si="67"/>
        <v/>
      </c>
      <c r="H424" s="7">
        <f t="shared" si="61"/>
        <v>0.49925902188593568</v>
      </c>
      <c r="I424" s="6">
        <f t="shared" si="62"/>
        <v>42.437016860304531</v>
      </c>
      <c r="J424" s="4"/>
      <c r="K424" s="5">
        <f t="shared" si="63"/>
        <v>89.966475743845606</v>
      </c>
      <c r="L424" s="5">
        <f t="shared" si="64"/>
        <v>5.4019199999999987</v>
      </c>
      <c r="M424" s="5">
        <f t="shared" si="65"/>
        <v>84.564555743845602</v>
      </c>
      <c r="N424" s="4"/>
    </row>
    <row r="425" spans="1:14" ht="15.75" x14ac:dyDescent="0.25">
      <c r="A425" s="9" t="str">
        <f t="shared" si="66"/>
        <v>-</v>
      </c>
      <c r="B425" s="8">
        <v>90</v>
      </c>
      <c r="C425" s="5" t="str">
        <f t="shared" si="67"/>
        <v/>
      </c>
      <c r="D425" s="5" t="str">
        <f t="shared" si="67"/>
        <v/>
      </c>
      <c r="E425" s="5">
        <f t="shared" si="67"/>
        <v>0.47292597098168226</v>
      </c>
      <c r="F425" s="5" t="str">
        <f t="shared" si="67"/>
        <v/>
      </c>
      <c r="G425" s="5" t="str">
        <f t="shared" si="67"/>
        <v/>
      </c>
      <c r="H425" s="7">
        <f t="shared" si="61"/>
        <v>0.47292597098168226</v>
      </c>
      <c r="I425" s="6">
        <f t="shared" si="62"/>
        <v>42.563337388351407</v>
      </c>
      <c r="J425" s="4"/>
      <c r="K425" s="5">
        <f t="shared" si="63"/>
        <v>90.23427526330498</v>
      </c>
      <c r="L425" s="5">
        <f t="shared" si="64"/>
        <v>5.7196799999999994</v>
      </c>
      <c r="M425" s="5">
        <f t="shared" si="65"/>
        <v>84.514595263304983</v>
      </c>
      <c r="N425" s="4"/>
    </row>
    <row r="426" spans="1:14" ht="15.75" x14ac:dyDescent="0.25">
      <c r="A426" s="9" t="str">
        <f t="shared" si="66"/>
        <v>-</v>
      </c>
      <c r="B426" s="8">
        <v>95</v>
      </c>
      <c r="C426" s="5" t="str">
        <f t="shared" si="67"/>
        <v/>
      </c>
      <c r="D426" s="5" t="str">
        <f t="shared" si="67"/>
        <v/>
      </c>
      <c r="E426" s="5">
        <f t="shared" si="67"/>
        <v>0.44929655156844212</v>
      </c>
      <c r="F426" s="5" t="str">
        <f t="shared" si="67"/>
        <v/>
      </c>
      <c r="G426" s="5" t="str">
        <f t="shared" si="67"/>
        <v/>
      </c>
      <c r="H426" s="7">
        <f t="shared" si="61"/>
        <v>0.44929655156844212</v>
      </c>
      <c r="I426" s="6">
        <f t="shared" si="62"/>
        <v>42.683172399002004</v>
      </c>
      <c r="J426" s="4"/>
      <c r="K426" s="5">
        <f t="shared" si="63"/>
        <v>90.488325485884246</v>
      </c>
      <c r="L426" s="5">
        <f t="shared" si="64"/>
        <v>6.0374399999999993</v>
      </c>
      <c r="M426" s="5">
        <f t="shared" si="65"/>
        <v>84.450885485884243</v>
      </c>
      <c r="N426" s="4"/>
    </row>
    <row r="427" spans="1:14" ht="15.75" x14ac:dyDescent="0.25">
      <c r="A427" s="9" t="str">
        <f t="shared" si="66"/>
        <v>-</v>
      </c>
      <c r="B427" s="8">
        <v>100</v>
      </c>
      <c r="C427" s="5" t="str">
        <f t="shared" ref="C427:G436" si="68">IF(AND($B427&gt;=C$402,$B427&lt;=C$403),(C$404/60)*$B427^(-C$405),"")</f>
        <v/>
      </c>
      <c r="D427" s="5" t="str">
        <f t="shared" si="68"/>
        <v/>
      </c>
      <c r="E427" s="5">
        <f t="shared" si="68"/>
        <v>0.42797171110441024</v>
      </c>
      <c r="F427" s="5" t="str">
        <f t="shared" si="68"/>
        <v/>
      </c>
      <c r="G427" s="5" t="str">
        <f t="shared" si="68"/>
        <v/>
      </c>
      <c r="H427" s="7">
        <f t="shared" si="61"/>
        <v>0.42797171110441024</v>
      </c>
      <c r="I427" s="6">
        <f t="shared" si="62"/>
        <v>42.79717111044102</v>
      </c>
      <c r="J427" s="4"/>
      <c r="K427" s="5">
        <f t="shared" si="63"/>
        <v>90.730002754134972</v>
      </c>
      <c r="L427" s="5">
        <f t="shared" si="64"/>
        <v>6.3552</v>
      </c>
      <c r="M427" s="5">
        <f t="shared" si="65"/>
        <v>84.374802754134976</v>
      </c>
      <c r="N427" s="4"/>
    </row>
    <row r="428" spans="1:14" ht="15.75" x14ac:dyDescent="0.25">
      <c r="A428" s="9" t="str">
        <f t="shared" si="66"/>
        <v>-</v>
      </c>
      <c r="B428" s="8">
        <v>105</v>
      </c>
      <c r="C428" s="5" t="str">
        <f t="shared" si="68"/>
        <v/>
      </c>
      <c r="D428" s="5" t="str">
        <f t="shared" si="68"/>
        <v/>
      </c>
      <c r="E428" s="5">
        <f t="shared" si="68"/>
        <v>0.40862751598131702</v>
      </c>
      <c r="F428" s="5" t="str">
        <f t="shared" si="68"/>
        <v/>
      </c>
      <c r="G428" s="5" t="str">
        <f t="shared" si="68"/>
        <v/>
      </c>
      <c r="H428" s="7">
        <f t="shared" si="61"/>
        <v>0.40862751598131702</v>
      </c>
      <c r="I428" s="6">
        <f t="shared" si="62"/>
        <v>42.905889178038287</v>
      </c>
      <c r="J428" s="4"/>
      <c r="K428" s="5">
        <f t="shared" si="63"/>
        <v>90.960485057441161</v>
      </c>
      <c r="L428" s="5">
        <f t="shared" si="64"/>
        <v>6.6729599999999989</v>
      </c>
      <c r="M428" s="5">
        <f t="shared" si="65"/>
        <v>84.287525057441158</v>
      </c>
      <c r="N428" s="4"/>
    </row>
    <row r="429" spans="1:14" ht="15.75" x14ac:dyDescent="0.25">
      <c r="A429" s="9" t="str">
        <f t="shared" si="66"/>
        <v>-</v>
      </c>
      <c r="B429" s="8">
        <v>110</v>
      </c>
      <c r="C429" s="5" t="str">
        <f t="shared" si="68"/>
        <v/>
      </c>
      <c r="D429" s="5" t="str">
        <f t="shared" si="68"/>
        <v/>
      </c>
      <c r="E429" s="5">
        <f t="shared" si="68"/>
        <v>0.39099823558014962</v>
      </c>
      <c r="F429" s="5" t="str">
        <f t="shared" si="68"/>
        <v/>
      </c>
      <c r="G429" s="5" t="str">
        <f t="shared" si="68"/>
        <v/>
      </c>
      <c r="H429" s="7">
        <f t="shared" si="61"/>
        <v>0.39099823558014962</v>
      </c>
      <c r="I429" s="6">
        <f t="shared" si="62"/>
        <v>43.009805913816457</v>
      </c>
      <c r="J429" s="4"/>
      <c r="K429" s="5">
        <f t="shared" si="63"/>
        <v>91.180788537290894</v>
      </c>
      <c r="L429" s="5">
        <f t="shared" si="64"/>
        <v>6.9907199999999996</v>
      </c>
      <c r="M429" s="5">
        <f t="shared" si="65"/>
        <v>84.190068537290898</v>
      </c>
      <c r="N429" s="4"/>
    </row>
    <row r="430" spans="1:14" ht="15.75" x14ac:dyDescent="0.25">
      <c r="A430" s="9" t="str">
        <f t="shared" si="66"/>
        <v>-</v>
      </c>
      <c r="B430" s="8">
        <v>115</v>
      </c>
      <c r="C430" s="5" t="str">
        <f t="shared" si="68"/>
        <v/>
      </c>
      <c r="D430" s="5" t="str">
        <f t="shared" si="68"/>
        <v/>
      </c>
      <c r="E430" s="5">
        <f t="shared" si="68"/>
        <v>0.37486380617699849</v>
      </c>
      <c r="F430" s="5" t="str">
        <f t="shared" si="68"/>
        <v/>
      </c>
      <c r="G430" s="5" t="str">
        <f t="shared" si="68"/>
        <v/>
      </c>
      <c r="H430" s="7">
        <f t="shared" si="61"/>
        <v>0.37486380617699849</v>
      </c>
      <c r="I430" s="6">
        <f t="shared" si="62"/>
        <v>43.109337710354829</v>
      </c>
      <c r="J430" s="4"/>
      <c r="K430" s="5">
        <f t="shared" si="63"/>
        <v>91.391795945952239</v>
      </c>
      <c r="L430" s="5">
        <f t="shared" si="64"/>
        <v>7.3084799999999994</v>
      </c>
      <c r="M430" s="5">
        <f t="shared" si="65"/>
        <v>84.083315945952236</v>
      </c>
      <c r="N430" s="4"/>
    </row>
    <row r="431" spans="1:14" ht="15.75" x14ac:dyDescent="0.25">
      <c r="A431" s="9" t="str">
        <f t="shared" si="66"/>
        <v>-</v>
      </c>
      <c r="B431" s="8">
        <v>120</v>
      </c>
      <c r="C431" s="5" t="str">
        <f t="shared" si="68"/>
        <v/>
      </c>
      <c r="D431" s="5" t="str">
        <f t="shared" si="68"/>
        <v/>
      </c>
      <c r="E431" s="5">
        <f t="shared" si="68"/>
        <v>0.36004040526751435</v>
      </c>
      <c r="F431" s="5">
        <f t="shared" si="68"/>
        <v>0.3523414152077225</v>
      </c>
      <c r="G431" s="5" t="str">
        <f t="shared" si="68"/>
        <v/>
      </c>
      <c r="H431" s="7">
        <f t="shared" si="61"/>
        <v>0.3561909102376184</v>
      </c>
      <c r="I431" s="6">
        <f t="shared" si="62"/>
        <v>42.742909228514208</v>
      </c>
      <c r="J431" s="4"/>
      <c r="K431" s="5">
        <f t="shared" si="63"/>
        <v>90.614967564450126</v>
      </c>
      <c r="L431" s="5">
        <f t="shared" si="64"/>
        <v>7.6262400000000001</v>
      </c>
      <c r="M431" s="5">
        <f t="shared" si="65"/>
        <v>82.98872756445013</v>
      </c>
      <c r="N431" s="4"/>
    </row>
    <row r="432" spans="1:14" ht="15.75" x14ac:dyDescent="0.25">
      <c r="A432" s="9" t="str">
        <f t="shared" si="66"/>
        <v>-</v>
      </c>
      <c r="B432" s="8">
        <v>125</v>
      </c>
      <c r="C432" s="5" t="str">
        <f t="shared" si="68"/>
        <v/>
      </c>
      <c r="D432" s="5" t="str">
        <f t="shared" si="68"/>
        <v/>
      </c>
      <c r="E432" s="5">
        <f t="shared" si="68"/>
        <v>0.34637327090652748</v>
      </c>
      <c r="F432" s="5">
        <f t="shared" si="68"/>
        <v>0.34272326803709319</v>
      </c>
      <c r="G432" s="5" t="str">
        <f t="shared" si="68"/>
        <v/>
      </c>
      <c r="H432" s="7">
        <f t="shared" si="61"/>
        <v>0.34454826947181033</v>
      </c>
      <c r="I432" s="6">
        <f t="shared" si="62"/>
        <v>43.068533683976291</v>
      </c>
      <c r="J432" s="4"/>
      <c r="K432" s="5">
        <f t="shared" si="63"/>
        <v>91.305291410029739</v>
      </c>
      <c r="L432" s="5">
        <f t="shared" si="64"/>
        <v>7.9439999999999991</v>
      </c>
      <c r="M432" s="5">
        <f t="shared" si="65"/>
        <v>83.361291410029736</v>
      </c>
      <c r="N432" s="4"/>
    </row>
    <row r="433" spans="1:14" ht="15.75" x14ac:dyDescent="0.25">
      <c r="A433" s="9" t="str">
        <f t="shared" si="66"/>
        <v>-</v>
      </c>
      <c r="B433" s="8">
        <v>130</v>
      </c>
      <c r="C433" s="5" t="str">
        <f t="shared" si="68"/>
        <v/>
      </c>
      <c r="D433" s="5" t="str">
        <f t="shared" si="68"/>
        <v/>
      </c>
      <c r="E433" s="5">
        <f t="shared" si="68"/>
        <v>0.33373116548948989</v>
      </c>
      <c r="F433" s="5">
        <f t="shared" si="68"/>
        <v>0.33372979858060342</v>
      </c>
      <c r="G433" s="5" t="str">
        <f t="shared" si="68"/>
        <v/>
      </c>
      <c r="H433" s="7">
        <f t="shared" si="61"/>
        <v>0.33373048203504663</v>
      </c>
      <c r="I433" s="6">
        <f t="shared" si="62"/>
        <v>43.384962664556063</v>
      </c>
      <c r="J433" s="4"/>
      <c r="K433" s="5">
        <f t="shared" si="63"/>
        <v>91.976120848858855</v>
      </c>
      <c r="L433" s="5">
        <f t="shared" si="64"/>
        <v>8.2617600000000007</v>
      </c>
      <c r="M433" s="5">
        <f t="shared" si="65"/>
        <v>83.71436084885886</v>
      </c>
      <c r="N433" s="4"/>
    </row>
    <row r="434" spans="1:14" ht="15.75" x14ac:dyDescent="0.25">
      <c r="A434" s="9" t="str">
        <f t="shared" si="66"/>
        <v>-</v>
      </c>
      <c r="B434" s="8">
        <v>135</v>
      </c>
      <c r="C434" s="5" t="str">
        <f t="shared" si="68"/>
        <v/>
      </c>
      <c r="D434" s="5" t="str">
        <f t="shared" si="68"/>
        <v/>
      </c>
      <c r="E434" s="5">
        <f t="shared" si="68"/>
        <v>0.3220020603749888</v>
      </c>
      <c r="F434" s="5">
        <f t="shared" si="68"/>
        <v>0.32529866738961805</v>
      </c>
      <c r="G434" s="5" t="str">
        <f t="shared" si="68"/>
        <v/>
      </c>
      <c r="H434" s="7">
        <f t="shared" si="61"/>
        <v>0.32365036388230339</v>
      </c>
      <c r="I434" s="6">
        <f t="shared" si="62"/>
        <v>43.692799124110955</v>
      </c>
      <c r="J434" s="4"/>
      <c r="K434" s="5">
        <f t="shared" si="63"/>
        <v>92.628734143115224</v>
      </c>
      <c r="L434" s="5">
        <f t="shared" si="64"/>
        <v>8.5795199999999987</v>
      </c>
      <c r="M434" s="5">
        <f t="shared" si="65"/>
        <v>84.049214143115222</v>
      </c>
      <c r="N434" s="4"/>
    </row>
    <row r="435" spans="1:14" ht="15.75" x14ac:dyDescent="0.25">
      <c r="A435" s="9" t="str">
        <f t="shared" si="66"/>
        <v>-</v>
      </c>
      <c r="B435" s="8">
        <v>140</v>
      </c>
      <c r="C435" s="5" t="str">
        <f t="shared" si="68"/>
        <v/>
      </c>
      <c r="D435" s="5" t="str">
        <f t="shared" si="68"/>
        <v/>
      </c>
      <c r="E435" s="5">
        <f t="shared" si="68"/>
        <v>0.31108973810843965</v>
      </c>
      <c r="F435" s="5">
        <f t="shared" si="68"/>
        <v>0.31737577253612942</v>
      </c>
      <c r="G435" s="5" t="str">
        <f t="shared" si="68"/>
        <v/>
      </c>
      <c r="H435" s="7">
        <f t="shared" si="61"/>
        <v>0.31423275532228456</v>
      </c>
      <c r="I435" s="6">
        <f t="shared" si="62"/>
        <v>43.99258574511984</v>
      </c>
      <c r="J435" s="4"/>
      <c r="K435" s="5">
        <f t="shared" si="63"/>
        <v>93.264281779654056</v>
      </c>
      <c r="L435" s="5">
        <f t="shared" si="64"/>
        <v>8.8972799999999985</v>
      </c>
      <c r="M435" s="5">
        <f t="shared" si="65"/>
        <v>84.367001779654061</v>
      </c>
      <c r="N435" s="4"/>
    </row>
    <row r="436" spans="1:14" ht="15.75" x14ac:dyDescent="0.25">
      <c r="A436" s="9" t="str">
        <f t="shared" si="66"/>
        <v>-</v>
      </c>
      <c r="B436" s="8">
        <v>145</v>
      </c>
      <c r="C436" s="5" t="str">
        <f t="shared" si="68"/>
        <v/>
      </c>
      <c r="D436" s="5" t="str">
        <f t="shared" si="68"/>
        <v/>
      </c>
      <c r="E436" s="5">
        <f t="shared" si="68"/>
        <v>0.30091109219477058</v>
      </c>
      <c r="F436" s="5">
        <f t="shared" si="68"/>
        <v>0.30991391312998262</v>
      </c>
      <c r="G436" s="5" t="str">
        <f t="shared" si="68"/>
        <v/>
      </c>
      <c r="H436" s="7">
        <f t="shared" si="61"/>
        <v>0.30541250266237663</v>
      </c>
      <c r="I436" s="6">
        <f t="shared" si="62"/>
        <v>44.284812886044612</v>
      </c>
      <c r="J436" s="4"/>
      <c r="K436" s="5">
        <f t="shared" si="63"/>
        <v>93.883803318414579</v>
      </c>
      <c r="L436" s="5">
        <f t="shared" si="64"/>
        <v>9.2150399999999983</v>
      </c>
      <c r="M436" s="5">
        <f t="shared" si="65"/>
        <v>84.668763318414577</v>
      </c>
      <c r="N436" s="4"/>
    </row>
    <row r="437" spans="1:14" ht="15.75" x14ac:dyDescent="0.25">
      <c r="A437" s="9" t="str">
        <f t="shared" si="66"/>
        <v>-</v>
      </c>
      <c r="B437" s="8">
        <v>150</v>
      </c>
      <c r="C437" s="5" t="str">
        <f t="shared" ref="C437:G446" si="69">IF(AND($B437&gt;=C$402,$B437&lt;=C$403),(C$404/60)*$B437^(-C$405),"")</f>
        <v/>
      </c>
      <c r="D437" s="5" t="str">
        <f t="shared" si="69"/>
        <v/>
      </c>
      <c r="E437" s="5">
        <f t="shared" si="69"/>
        <v>0.29139396272057849</v>
      </c>
      <c r="F437" s="5">
        <f t="shared" si="69"/>
        <v>0.30287170720936557</v>
      </c>
      <c r="G437" s="5" t="str">
        <f t="shared" si="69"/>
        <v/>
      </c>
      <c r="H437" s="7">
        <f t="shared" si="61"/>
        <v>0.297132834964972</v>
      </c>
      <c r="I437" s="6">
        <f t="shared" si="62"/>
        <v>44.569925244745804</v>
      </c>
      <c r="J437" s="4"/>
      <c r="K437" s="5">
        <f t="shared" si="63"/>
        <v>94.488241518861102</v>
      </c>
      <c r="L437" s="5">
        <f t="shared" si="64"/>
        <v>9.5327999999999999</v>
      </c>
      <c r="M437" s="5">
        <f t="shared" si="65"/>
        <v>84.955441518861107</v>
      </c>
      <c r="N437" s="4"/>
    </row>
    <row r="438" spans="1:14" ht="15.75" x14ac:dyDescent="0.25">
      <c r="A438" s="9" t="str">
        <f t="shared" si="66"/>
        <v>-</v>
      </c>
      <c r="B438" s="8">
        <v>155</v>
      </c>
      <c r="C438" s="5" t="str">
        <f t="shared" si="69"/>
        <v/>
      </c>
      <c r="D438" s="5" t="str">
        <f t="shared" si="69"/>
        <v/>
      </c>
      <c r="E438" s="5">
        <f t="shared" si="69"/>
        <v>0.28247538762062491</v>
      </c>
      <c r="F438" s="5">
        <f t="shared" si="69"/>
        <v>0.29621270890810852</v>
      </c>
      <c r="G438" s="5" t="str">
        <f t="shared" si="69"/>
        <v/>
      </c>
      <c r="H438" s="7">
        <f t="shared" si="61"/>
        <v>0.28934404826436672</v>
      </c>
      <c r="I438" s="6">
        <f t="shared" si="62"/>
        <v>44.848327480976842</v>
      </c>
      <c r="J438" s="4"/>
      <c r="K438" s="5">
        <f t="shared" si="63"/>
        <v>95.078454259670906</v>
      </c>
      <c r="L438" s="5">
        <f t="shared" si="64"/>
        <v>9.8505599999999998</v>
      </c>
      <c r="M438" s="5">
        <f t="shared" si="65"/>
        <v>85.227894259670904</v>
      </c>
      <c r="N438" s="4"/>
    </row>
    <row r="439" spans="1:14" ht="15.75" x14ac:dyDescent="0.25">
      <c r="A439" s="9" t="str">
        <f t="shared" si="66"/>
        <v>-</v>
      </c>
      <c r="B439" s="8">
        <v>160</v>
      </c>
      <c r="C439" s="5" t="str">
        <f t="shared" si="69"/>
        <v/>
      </c>
      <c r="D439" s="5" t="str">
        <f t="shared" si="69"/>
        <v/>
      </c>
      <c r="E439" s="5">
        <f t="shared" si="69"/>
        <v>0.2741001792650905</v>
      </c>
      <c r="F439" s="5">
        <f t="shared" si="69"/>
        <v>0.28990468309339151</v>
      </c>
      <c r="G439" s="5" t="str">
        <f t="shared" si="69"/>
        <v/>
      </c>
      <c r="H439" s="7">
        <f t="shared" si="61"/>
        <v>0.28200243117924101</v>
      </c>
      <c r="I439" s="6">
        <f t="shared" si="62"/>
        <v>45.120388988678563</v>
      </c>
      <c r="J439" s="4"/>
      <c r="K439" s="5">
        <f t="shared" si="63"/>
        <v>95.655224655998552</v>
      </c>
      <c r="L439" s="5">
        <f t="shared" si="64"/>
        <v>10.16832</v>
      </c>
      <c r="M439" s="5">
        <f t="shared" si="65"/>
        <v>85.486904655998558</v>
      </c>
      <c r="N439" s="4"/>
    </row>
    <row r="440" spans="1:14" ht="15.75" x14ac:dyDescent="0.25">
      <c r="A440" s="9" t="str">
        <f t="shared" si="66"/>
        <v>-</v>
      </c>
      <c r="B440" s="8">
        <v>165</v>
      </c>
      <c r="C440" s="5" t="str">
        <f t="shared" si="69"/>
        <v/>
      </c>
      <c r="D440" s="5" t="str">
        <f t="shared" si="69"/>
        <v/>
      </c>
      <c r="E440" s="5">
        <f t="shared" si="69"/>
        <v>0.26621975781632451</v>
      </c>
      <c r="F440" s="5">
        <f t="shared" si="69"/>
        <v>0.28391900544450083</v>
      </c>
      <c r="G440" s="5" t="str">
        <f t="shared" si="69"/>
        <v/>
      </c>
      <c r="H440" s="7">
        <f t="shared" si="61"/>
        <v>0.27506938163041267</v>
      </c>
      <c r="I440" s="6">
        <f t="shared" si="62"/>
        <v>45.386447969018093</v>
      </c>
      <c r="J440" s="4"/>
      <c r="K440" s="5">
        <f t="shared" si="63"/>
        <v>96.219269694318356</v>
      </c>
      <c r="L440" s="5">
        <f t="shared" si="64"/>
        <v>10.486079999999999</v>
      </c>
      <c r="M440" s="5">
        <f t="shared" si="65"/>
        <v>85.733189694318355</v>
      </c>
      <c r="N440" s="4"/>
    </row>
    <row r="441" spans="1:14" ht="15.75" x14ac:dyDescent="0.25">
      <c r="A441" s="9" t="str">
        <f t="shared" si="66"/>
        <v>-</v>
      </c>
      <c r="B441" s="8">
        <v>170</v>
      </c>
      <c r="C441" s="5" t="str">
        <f t="shared" si="69"/>
        <v/>
      </c>
      <c r="D441" s="5" t="str">
        <f t="shared" si="69"/>
        <v/>
      </c>
      <c r="E441" s="5">
        <f t="shared" si="69"/>
        <v>0.25879118884158925</v>
      </c>
      <c r="F441" s="5">
        <f t="shared" si="69"/>
        <v>0.27823016321235344</v>
      </c>
      <c r="G441" s="5" t="str">
        <f t="shared" si="69"/>
        <v/>
      </c>
      <c r="H441" s="7">
        <f t="shared" si="61"/>
        <v>0.26851067602697132</v>
      </c>
      <c r="I441" s="6">
        <f t="shared" si="62"/>
        <v>45.646814924585122</v>
      </c>
      <c r="J441" s="4"/>
      <c r="K441" s="5">
        <f t="shared" si="63"/>
        <v>96.771247640120464</v>
      </c>
      <c r="L441" s="5">
        <f t="shared" si="64"/>
        <v>10.803839999999997</v>
      </c>
      <c r="M441" s="5">
        <f t="shared" si="65"/>
        <v>85.96740764012047</v>
      </c>
      <c r="N441" s="4"/>
    </row>
    <row r="442" spans="1:14" ht="15.75" x14ac:dyDescent="0.25">
      <c r="A442" s="9" t="str">
        <f t="shared" si="66"/>
        <v>-</v>
      </c>
      <c r="B442" s="8">
        <v>175</v>
      </c>
      <c r="C442" s="5" t="str">
        <f t="shared" si="69"/>
        <v/>
      </c>
      <c r="D442" s="5" t="str">
        <f t="shared" si="69"/>
        <v/>
      </c>
      <c r="E442" s="5">
        <f t="shared" si="69"/>
        <v>0.25177638460264268</v>
      </c>
      <c r="F442" s="5">
        <f t="shared" si="69"/>
        <v>0.2728153373574857</v>
      </c>
      <c r="G442" s="5" t="str">
        <f t="shared" si="69"/>
        <v/>
      </c>
      <c r="H442" s="7">
        <f t="shared" si="61"/>
        <v>0.26229586098006419</v>
      </c>
      <c r="I442" s="6">
        <f t="shared" si="62"/>
        <v>45.901775671511231</v>
      </c>
      <c r="J442" s="4"/>
      <c r="K442" s="5">
        <f t="shared" si="63"/>
        <v>97.311764423603805</v>
      </c>
      <c r="L442" s="5">
        <f t="shared" si="64"/>
        <v>11.121599999999999</v>
      </c>
      <c r="M442" s="5">
        <f t="shared" si="65"/>
        <v>86.190164423603804</v>
      </c>
      <c r="N442" s="4"/>
    </row>
    <row r="443" spans="1:14" ht="15.75" x14ac:dyDescent="0.25">
      <c r="A443" s="9" t="str">
        <f t="shared" si="66"/>
        <v>-</v>
      </c>
      <c r="B443" s="8">
        <v>180</v>
      </c>
      <c r="C443" s="5" t="str">
        <f t="shared" si="69"/>
        <v/>
      </c>
      <c r="D443" s="5" t="str">
        <f t="shared" si="69"/>
        <v/>
      </c>
      <c r="E443" s="5">
        <f t="shared" si="69"/>
        <v>0.24514143740876523</v>
      </c>
      <c r="F443" s="5">
        <f t="shared" si="69"/>
        <v>0.26765405090029509</v>
      </c>
      <c r="G443" s="5" t="str">
        <f t="shared" si="69"/>
        <v/>
      </c>
      <c r="H443" s="7">
        <f t="shared" si="61"/>
        <v>0.25639774415453015</v>
      </c>
      <c r="I443" s="6">
        <f t="shared" si="62"/>
        <v>46.151593947815428</v>
      </c>
      <c r="J443" s="4"/>
      <c r="K443" s="5">
        <f t="shared" si="63"/>
        <v>97.841379169368707</v>
      </c>
      <c r="L443" s="5">
        <f t="shared" si="64"/>
        <v>11.439359999999999</v>
      </c>
      <c r="M443" s="5">
        <f t="shared" si="65"/>
        <v>86.402019169368714</v>
      </c>
      <c r="N443" s="4"/>
    </row>
    <row r="444" spans="1:14" ht="15.75" x14ac:dyDescent="0.25">
      <c r="A444" s="9" t="str">
        <f t="shared" si="66"/>
        <v>-</v>
      </c>
      <c r="B444" s="8">
        <v>185</v>
      </c>
      <c r="C444" s="5" t="str">
        <f t="shared" si="69"/>
        <v/>
      </c>
      <c r="D444" s="5" t="str">
        <f t="shared" si="69"/>
        <v/>
      </c>
      <c r="E444" s="5" t="str">
        <f t="shared" si="69"/>
        <v/>
      </c>
      <c r="F444" s="5">
        <f t="shared" si="69"/>
        <v>0.26272787147888021</v>
      </c>
      <c r="G444" s="5" t="str">
        <f t="shared" si="69"/>
        <v/>
      </c>
      <c r="H444" s="7">
        <f t="shared" si="61"/>
        <v>0.26272787147888021</v>
      </c>
      <c r="I444" s="6">
        <f t="shared" si="62"/>
        <v>48.604656223592841</v>
      </c>
      <c r="J444" s="4"/>
      <c r="K444" s="5">
        <f t="shared" si="63"/>
        <v>103.04187119401684</v>
      </c>
      <c r="L444" s="5">
        <f t="shared" si="64"/>
        <v>11.757119999999999</v>
      </c>
      <c r="M444" s="5">
        <f t="shared" si="65"/>
        <v>91.284751194016835</v>
      </c>
      <c r="N444" s="4"/>
    </row>
    <row r="445" spans="1:14" ht="15.75" x14ac:dyDescent="0.25">
      <c r="A445" s="9" t="str">
        <f t="shared" si="66"/>
        <v>-</v>
      </c>
      <c r="B445" s="8">
        <v>190</v>
      </c>
      <c r="C445" s="5" t="str">
        <f t="shared" si="69"/>
        <v/>
      </c>
      <c r="D445" s="5" t="str">
        <f t="shared" si="69"/>
        <v/>
      </c>
      <c r="E445" s="5" t="str">
        <f t="shared" si="69"/>
        <v/>
      </c>
      <c r="F445" s="5">
        <f t="shared" si="69"/>
        <v>0.25802015854615845</v>
      </c>
      <c r="G445" s="5" t="str">
        <f t="shared" si="69"/>
        <v/>
      </c>
      <c r="H445" s="7">
        <f t="shared" si="61"/>
        <v>0.25802015854615845</v>
      </c>
      <c r="I445" s="6">
        <f t="shared" si="62"/>
        <v>49.023830123770104</v>
      </c>
      <c r="J445" s="4"/>
      <c r="K445" s="5">
        <f t="shared" si="63"/>
        <v>103.93051986239263</v>
      </c>
      <c r="L445" s="5">
        <f t="shared" si="64"/>
        <v>12.074879999999999</v>
      </c>
      <c r="M445" s="5">
        <f t="shared" si="65"/>
        <v>91.855639862392636</v>
      </c>
      <c r="N445" s="4"/>
    </row>
    <row r="446" spans="1:14" ht="15.75" x14ac:dyDescent="0.25">
      <c r="A446" s="9" t="str">
        <f t="shared" si="66"/>
        <v>-</v>
      </c>
      <c r="B446" s="8">
        <v>195</v>
      </c>
      <c r="C446" s="5" t="str">
        <f t="shared" si="69"/>
        <v/>
      </c>
      <c r="D446" s="5" t="str">
        <f t="shared" si="69"/>
        <v/>
      </c>
      <c r="E446" s="5" t="str">
        <f t="shared" si="69"/>
        <v/>
      </c>
      <c r="F446" s="5">
        <f t="shared" si="69"/>
        <v>0.25351584752980899</v>
      </c>
      <c r="G446" s="5" t="str">
        <f t="shared" si="69"/>
        <v/>
      </c>
      <c r="H446" s="7">
        <f t="shared" si="61"/>
        <v>0.25351584752980899</v>
      </c>
      <c r="I446" s="6">
        <f t="shared" si="62"/>
        <v>49.435590268312751</v>
      </c>
      <c r="J446" s="4"/>
      <c r="K446" s="5">
        <f t="shared" si="63"/>
        <v>104.80345136882303</v>
      </c>
      <c r="L446" s="5">
        <f t="shared" si="64"/>
        <v>12.39264</v>
      </c>
      <c r="M446" s="5">
        <f t="shared" si="65"/>
        <v>92.410811368823033</v>
      </c>
      <c r="N446" s="4"/>
    </row>
    <row r="447" spans="1:14" ht="15.75" x14ac:dyDescent="0.25">
      <c r="A447" s="9" t="str">
        <f t="shared" si="66"/>
        <v>-</v>
      </c>
      <c r="B447" s="8">
        <v>200</v>
      </c>
      <c r="C447" s="5" t="str">
        <f t="shared" ref="C447:G456" si="70">IF(AND($B447&gt;=C$402,$B447&lt;=C$403),(C$404/60)*$B447^(-C$405),"")</f>
        <v/>
      </c>
      <c r="D447" s="5" t="str">
        <f t="shared" si="70"/>
        <v/>
      </c>
      <c r="E447" s="5" t="str">
        <f t="shared" si="70"/>
        <v/>
      </c>
      <c r="F447" s="5">
        <f t="shared" si="70"/>
        <v>0.24920126475827684</v>
      </c>
      <c r="G447" s="5" t="str">
        <f t="shared" si="70"/>
        <v/>
      </c>
      <c r="H447" s="7">
        <f t="shared" si="61"/>
        <v>0.24920126475827684</v>
      </c>
      <c r="I447" s="6">
        <f t="shared" si="62"/>
        <v>49.840252951655366</v>
      </c>
      <c r="J447" s="4"/>
      <c r="K447" s="5">
        <f t="shared" si="63"/>
        <v>105.66133625750938</v>
      </c>
      <c r="L447" s="5">
        <f t="shared" si="64"/>
        <v>12.7104</v>
      </c>
      <c r="M447" s="5">
        <f t="shared" si="65"/>
        <v>92.950936257509369</v>
      </c>
      <c r="N447" s="4"/>
    </row>
    <row r="448" spans="1:14" ht="15.75" x14ac:dyDescent="0.25">
      <c r="A448" s="9" t="str">
        <f t="shared" si="66"/>
        <v>-</v>
      </c>
      <c r="B448" s="8">
        <v>205</v>
      </c>
      <c r="C448" s="5" t="str">
        <f t="shared" si="70"/>
        <v/>
      </c>
      <c r="D448" s="5" t="str">
        <f t="shared" si="70"/>
        <v/>
      </c>
      <c r="E448" s="5" t="str">
        <f t="shared" si="70"/>
        <v/>
      </c>
      <c r="F448" s="5">
        <f t="shared" si="70"/>
        <v>0.24506396812128881</v>
      </c>
      <c r="G448" s="5" t="str">
        <f t="shared" si="70"/>
        <v/>
      </c>
      <c r="H448" s="7">
        <f t="shared" si="61"/>
        <v>0.24506396812128881</v>
      </c>
      <c r="I448" s="6">
        <f t="shared" si="62"/>
        <v>50.238113464864206</v>
      </c>
      <c r="J448" s="4"/>
      <c r="K448" s="5">
        <f t="shared" si="63"/>
        <v>106.50480054551211</v>
      </c>
      <c r="L448" s="5">
        <f t="shared" si="64"/>
        <v>13.02816</v>
      </c>
      <c r="M448" s="5">
        <f t="shared" si="65"/>
        <v>93.476640545512112</v>
      </c>
      <c r="N448" s="4"/>
    </row>
    <row r="449" spans="1:14" ht="15.75" x14ac:dyDescent="0.25">
      <c r="A449" s="9" t="str">
        <f t="shared" si="66"/>
        <v>-</v>
      </c>
      <c r="B449" s="8">
        <v>210</v>
      </c>
      <c r="C449" s="5" t="str">
        <f t="shared" si="70"/>
        <v/>
      </c>
      <c r="D449" s="5" t="str">
        <f t="shared" si="70"/>
        <v/>
      </c>
      <c r="E449" s="5" t="str">
        <f t="shared" si="70"/>
        <v/>
      </c>
      <c r="F449" s="5">
        <f t="shared" si="70"/>
        <v>0.24109260935682325</v>
      </c>
      <c r="G449" s="5" t="str">
        <f t="shared" si="70"/>
        <v/>
      </c>
      <c r="H449" s="7">
        <f t="shared" si="61"/>
        <v>0.24109260935682325</v>
      </c>
      <c r="I449" s="6">
        <f t="shared" si="62"/>
        <v>50.629447964932879</v>
      </c>
      <c r="J449" s="4"/>
      <c r="K449" s="5">
        <f t="shared" si="63"/>
        <v>107.3344296856577</v>
      </c>
      <c r="L449" s="5">
        <f t="shared" si="64"/>
        <v>13.345919999999998</v>
      </c>
      <c r="M449" s="5">
        <f t="shared" si="65"/>
        <v>93.988509685657704</v>
      </c>
      <c r="N449" s="4"/>
    </row>
    <row r="450" spans="1:14" ht="15.75" x14ac:dyDescent="0.25">
      <c r="A450" s="9" t="str">
        <f t="shared" si="66"/>
        <v>-</v>
      </c>
      <c r="B450" s="8">
        <v>215</v>
      </c>
      <c r="C450" s="5" t="str">
        <f t="shared" si="70"/>
        <v/>
      </c>
      <c r="D450" s="5" t="str">
        <f t="shared" si="70"/>
        <v/>
      </c>
      <c r="E450" s="5" t="str">
        <f t="shared" si="70"/>
        <v/>
      </c>
      <c r="F450" s="5">
        <f t="shared" si="70"/>
        <v>0.23727681459285649</v>
      </c>
      <c r="G450" s="5" t="str">
        <f t="shared" si="70"/>
        <v/>
      </c>
      <c r="H450" s="7">
        <f t="shared" si="61"/>
        <v>0.23727681459285649</v>
      </c>
      <c r="I450" s="6">
        <f t="shared" si="62"/>
        <v>51.014515137464144</v>
      </c>
      <c r="J450" s="4"/>
      <c r="K450" s="5">
        <f t="shared" si="63"/>
        <v>108.15077209142399</v>
      </c>
      <c r="L450" s="5">
        <f t="shared" si="64"/>
        <v>13.663679999999998</v>
      </c>
      <c r="M450" s="5">
        <f t="shared" si="65"/>
        <v>94.487092091423989</v>
      </c>
      <c r="N450" s="4"/>
    </row>
    <row r="451" spans="1:14" ht="15.75" x14ac:dyDescent="0.25">
      <c r="A451" s="9" t="str">
        <f t="shared" si="66"/>
        <v>-</v>
      </c>
      <c r="B451" s="8">
        <v>220</v>
      </c>
      <c r="C451" s="5" t="str">
        <f t="shared" si="70"/>
        <v/>
      </c>
      <c r="D451" s="5" t="str">
        <f t="shared" si="70"/>
        <v/>
      </c>
      <c r="E451" s="5" t="str">
        <f t="shared" si="70"/>
        <v/>
      </c>
      <c r="F451" s="5">
        <f t="shared" si="70"/>
        <v>0.23360708036281636</v>
      </c>
      <c r="G451" s="5" t="str">
        <f t="shared" si="70"/>
        <v/>
      </c>
      <c r="H451" s="7">
        <f t="shared" si="61"/>
        <v>0.23360708036281636</v>
      </c>
      <c r="I451" s="6">
        <f t="shared" si="62"/>
        <v>51.393557679819601</v>
      </c>
      <c r="J451" s="4"/>
      <c r="K451" s="5">
        <f t="shared" si="63"/>
        <v>108.95434228121755</v>
      </c>
      <c r="L451" s="5">
        <f t="shared" si="64"/>
        <v>13.981439999999999</v>
      </c>
      <c r="M451" s="5">
        <f t="shared" si="65"/>
        <v>94.972902281217557</v>
      </c>
      <c r="N451" s="4"/>
    </row>
    <row r="452" spans="1:14" ht="15.75" x14ac:dyDescent="0.25">
      <c r="A452" s="9" t="str">
        <f t="shared" si="66"/>
        <v>-</v>
      </c>
      <c r="B452" s="8">
        <v>225</v>
      </c>
      <c r="C452" s="5" t="str">
        <f t="shared" si="70"/>
        <v/>
      </c>
      <c r="D452" s="5" t="str">
        <f t="shared" si="70"/>
        <v/>
      </c>
      <c r="E452" s="5" t="str">
        <f t="shared" si="70"/>
        <v/>
      </c>
      <c r="F452" s="5">
        <f t="shared" si="70"/>
        <v>0.23007468278993878</v>
      </c>
      <c r="G452" s="5" t="str">
        <f t="shared" si="70"/>
        <v/>
      </c>
      <c r="H452" s="7">
        <f t="shared" si="61"/>
        <v>0.23007468278993878</v>
      </c>
      <c r="I452" s="6">
        <f t="shared" si="62"/>
        <v>51.766803627736223</v>
      </c>
      <c r="J452" s="4"/>
      <c r="K452" s="5">
        <f t="shared" si="63"/>
        <v>109.7456236908008</v>
      </c>
      <c r="L452" s="5">
        <f t="shared" si="64"/>
        <v>14.299199999999999</v>
      </c>
      <c r="M452" s="5">
        <f t="shared" si="65"/>
        <v>95.446423690800799</v>
      </c>
      <c r="N452" s="4"/>
    </row>
    <row r="453" spans="1:14" ht="15.75" x14ac:dyDescent="0.25">
      <c r="A453" s="9" t="str">
        <f t="shared" si="66"/>
        <v>-</v>
      </c>
      <c r="B453" s="8">
        <v>230</v>
      </c>
      <c r="C453" s="5" t="str">
        <f t="shared" si="70"/>
        <v/>
      </c>
      <c r="D453" s="5" t="str">
        <f t="shared" si="70"/>
        <v/>
      </c>
      <c r="E453" s="5" t="str">
        <f t="shared" si="70"/>
        <v/>
      </c>
      <c r="F453" s="5">
        <f t="shared" si="70"/>
        <v>0.2266715980218296</v>
      </c>
      <c r="G453" s="5" t="str">
        <f t="shared" si="70"/>
        <v/>
      </c>
      <c r="H453" s="7">
        <f t="shared" si="61"/>
        <v>0.2266715980218296</v>
      </c>
      <c r="I453" s="6">
        <f t="shared" si="62"/>
        <v>52.134467545020804</v>
      </c>
      <c r="J453" s="4"/>
      <c r="K453" s="5">
        <f t="shared" si="63"/>
        <v>110.52507119544411</v>
      </c>
      <c r="L453" s="5">
        <f t="shared" si="64"/>
        <v>14.616959999999999</v>
      </c>
      <c r="M453" s="5">
        <f t="shared" si="65"/>
        <v>95.908111195444121</v>
      </c>
      <c r="N453" s="4"/>
    </row>
    <row r="454" spans="1:14" ht="15.75" x14ac:dyDescent="0.25">
      <c r="A454" s="9" t="str">
        <f t="shared" si="66"/>
        <v>-</v>
      </c>
      <c r="B454" s="8">
        <v>235</v>
      </c>
      <c r="C454" s="5" t="str">
        <f t="shared" si="70"/>
        <v/>
      </c>
      <c r="D454" s="5" t="str">
        <f t="shared" si="70"/>
        <v/>
      </c>
      <c r="E454" s="5" t="str">
        <f t="shared" si="70"/>
        <v/>
      </c>
      <c r="F454" s="5">
        <f t="shared" si="70"/>
        <v>0.22339043231109046</v>
      </c>
      <c r="G454" s="5" t="str">
        <f t="shared" si="70"/>
        <v/>
      </c>
      <c r="H454" s="7">
        <f t="shared" si="61"/>
        <v>0.22339043231109046</v>
      </c>
      <c r="I454" s="6">
        <f t="shared" si="62"/>
        <v>52.496751593106261</v>
      </c>
      <c r="J454" s="4"/>
      <c r="K454" s="5">
        <f t="shared" si="63"/>
        <v>111.29311337738528</v>
      </c>
      <c r="L454" s="5">
        <f t="shared" si="64"/>
        <v>14.934719999999999</v>
      </c>
      <c r="M454" s="5">
        <f t="shared" si="65"/>
        <v>96.358393377385283</v>
      </c>
      <c r="N454" s="4"/>
    </row>
    <row r="455" spans="1:14" ht="15.75" x14ac:dyDescent="0.25">
      <c r="A455" s="9" t="str">
        <f t="shared" si="66"/>
        <v>-</v>
      </c>
      <c r="B455" s="8">
        <v>240</v>
      </c>
      <c r="C455" s="5" t="str">
        <f t="shared" si="70"/>
        <v/>
      </c>
      <c r="D455" s="5" t="str">
        <f t="shared" si="70"/>
        <v/>
      </c>
      <c r="E455" s="5" t="str">
        <f t="shared" si="70"/>
        <v/>
      </c>
      <c r="F455" s="5">
        <f t="shared" si="70"/>
        <v>0.22022436039534835</v>
      </c>
      <c r="G455" s="5" t="str">
        <f t="shared" si="70"/>
        <v/>
      </c>
      <c r="H455" s="7">
        <f t="shared" si="61"/>
        <v>0.22022436039534835</v>
      </c>
      <c r="I455" s="6">
        <f t="shared" si="62"/>
        <v>52.853846494883605</v>
      </c>
      <c r="J455" s="4"/>
      <c r="K455" s="5">
        <f t="shared" si="63"/>
        <v>112.05015456915324</v>
      </c>
      <c r="L455" s="5">
        <f t="shared" si="64"/>
        <v>15.25248</v>
      </c>
      <c r="M455" s="5">
        <f t="shared" si="65"/>
        <v>96.79767456915323</v>
      </c>
      <c r="N455" s="4"/>
    </row>
    <row r="456" spans="1:14" ht="15.75" x14ac:dyDescent="0.25">
      <c r="A456" s="9" t="str">
        <f t="shared" si="66"/>
        <v>-</v>
      </c>
      <c r="B456" s="8">
        <v>245</v>
      </c>
      <c r="C456" s="5" t="str">
        <f t="shared" si="70"/>
        <v/>
      </c>
      <c r="D456" s="5" t="str">
        <f t="shared" si="70"/>
        <v/>
      </c>
      <c r="E456" s="5" t="str">
        <f t="shared" si="70"/>
        <v/>
      </c>
      <c r="F456" s="5">
        <f t="shared" si="70"/>
        <v>0.21716707104176924</v>
      </c>
      <c r="G456" s="5" t="str">
        <f t="shared" si="70"/>
        <v/>
      </c>
      <c r="H456" s="7">
        <f t="shared" si="61"/>
        <v>0.21716707104176924</v>
      </c>
      <c r="I456" s="6">
        <f t="shared" si="62"/>
        <v>53.205932405233462</v>
      </c>
      <c r="J456" s="4"/>
      <c r="K456" s="5">
        <f t="shared" si="63"/>
        <v>112.79657669909493</v>
      </c>
      <c r="L456" s="5">
        <f t="shared" si="64"/>
        <v>15.570239999999998</v>
      </c>
      <c r="M456" s="5">
        <f t="shared" si="65"/>
        <v>97.226336699094929</v>
      </c>
      <c r="N456" s="4"/>
    </row>
    <row r="457" spans="1:14" ht="15.75" x14ac:dyDescent="0.25">
      <c r="A457" s="9" t="str">
        <f t="shared" si="66"/>
        <v>-</v>
      </c>
      <c r="B457" s="8">
        <v>250</v>
      </c>
      <c r="C457" s="5" t="str">
        <f t="shared" ref="C457:G466" si="71">IF(AND($B457&gt;=C$402,$B457&lt;=C$403),(C$404/60)*$B457^(-C$405),"")</f>
        <v/>
      </c>
      <c r="D457" s="5" t="str">
        <f t="shared" si="71"/>
        <v/>
      </c>
      <c r="E457" s="5" t="str">
        <f t="shared" si="71"/>
        <v/>
      </c>
      <c r="F457" s="5">
        <f t="shared" si="71"/>
        <v>0.2142127187959883</v>
      </c>
      <c r="G457" s="5" t="str">
        <f t="shared" si="71"/>
        <v/>
      </c>
      <c r="H457" s="7">
        <f t="shared" si="61"/>
        <v>0.2142127187959883</v>
      </c>
      <c r="I457" s="6">
        <f t="shared" si="62"/>
        <v>53.553179698997077</v>
      </c>
      <c r="J457" s="4"/>
      <c r="K457" s="5">
        <f t="shared" si="63"/>
        <v>113.5327409618738</v>
      </c>
      <c r="L457" s="5">
        <f t="shared" si="64"/>
        <v>15.887999999999998</v>
      </c>
      <c r="M457" s="5">
        <f t="shared" si="65"/>
        <v>97.644740961873794</v>
      </c>
      <c r="N457" s="4"/>
    </row>
    <row r="458" spans="1:14" ht="15.75" x14ac:dyDescent="0.25">
      <c r="A458" s="9" t="str">
        <f t="shared" si="66"/>
        <v>-</v>
      </c>
      <c r="B458" s="8">
        <v>255</v>
      </c>
      <c r="C458" s="5" t="str">
        <f t="shared" si="71"/>
        <v/>
      </c>
      <c r="D458" s="5" t="str">
        <f t="shared" si="71"/>
        <v/>
      </c>
      <c r="E458" s="5" t="str">
        <f t="shared" si="71"/>
        <v/>
      </c>
      <c r="F458" s="5">
        <f t="shared" si="71"/>
        <v>0.21135588112039957</v>
      </c>
      <c r="G458" s="5" t="str">
        <f t="shared" si="71"/>
        <v/>
      </c>
      <c r="H458" s="7">
        <f t="shared" si="61"/>
        <v>0.21135588112039957</v>
      </c>
      <c r="I458" s="6">
        <f t="shared" si="62"/>
        <v>53.895749685701894</v>
      </c>
      <c r="J458" s="4"/>
      <c r="K458" s="5">
        <f t="shared" si="63"/>
        <v>114.25898933368802</v>
      </c>
      <c r="L458" s="5">
        <f t="shared" si="64"/>
        <v>16.205759999999998</v>
      </c>
      <c r="M458" s="5">
        <f t="shared" si="65"/>
        <v>98.053229333688023</v>
      </c>
      <c r="N458" s="4"/>
    </row>
    <row r="459" spans="1:14" ht="15.75" x14ac:dyDescent="0.25">
      <c r="A459" s="9" t="str">
        <f t="shared" si="66"/>
        <v>-</v>
      </c>
      <c r="B459" s="8">
        <v>260</v>
      </c>
      <c r="C459" s="5" t="str">
        <f t="shared" si="71"/>
        <v/>
      </c>
      <c r="D459" s="5" t="str">
        <f t="shared" si="71"/>
        <v/>
      </c>
      <c r="E459" s="5" t="str">
        <f t="shared" si="71"/>
        <v/>
      </c>
      <c r="F459" s="5">
        <f t="shared" si="71"/>
        <v>0.20859152022748359</v>
      </c>
      <c r="G459" s="5" t="str">
        <f t="shared" si="71"/>
        <v/>
      </c>
      <c r="H459" s="7">
        <f t="shared" si="61"/>
        <v>0.20859152022748359</v>
      </c>
      <c r="I459" s="6">
        <f t="shared" si="62"/>
        <v>54.233795259145737</v>
      </c>
      <c r="J459" s="4"/>
      <c r="K459" s="5">
        <f t="shared" si="63"/>
        <v>114.97564594938896</v>
      </c>
      <c r="L459" s="5">
        <f t="shared" si="64"/>
        <v>16.523520000000001</v>
      </c>
      <c r="M459" s="5">
        <f t="shared" si="65"/>
        <v>98.452125949388957</v>
      </c>
      <c r="N459" s="4"/>
    </row>
    <row r="460" spans="1:14" ht="15.75" x14ac:dyDescent="0.25">
      <c r="A460" s="9" t="str">
        <f t="shared" si="66"/>
        <v>-</v>
      </c>
      <c r="B460" s="8">
        <v>265</v>
      </c>
      <c r="C460" s="5" t="str">
        <f t="shared" si="71"/>
        <v/>
      </c>
      <c r="D460" s="5" t="str">
        <f t="shared" si="71"/>
        <v/>
      </c>
      <c r="E460" s="5" t="str">
        <f t="shared" si="71"/>
        <v/>
      </c>
      <c r="F460" s="5">
        <f t="shared" si="71"/>
        <v>0.20591494901474661</v>
      </c>
      <c r="G460" s="5" t="str">
        <f t="shared" si="71"/>
        <v/>
      </c>
      <c r="H460" s="7">
        <f t="shared" si="61"/>
        <v>0.20591494901474661</v>
      </c>
      <c r="I460" s="6">
        <f t="shared" si="62"/>
        <v>54.567461488907853</v>
      </c>
      <c r="J460" s="4"/>
      <c r="K460" s="5">
        <f t="shared" si="63"/>
        <v>115.68301835648465</v>
      </c>
      <c r="L460" s="5">
        <f t="shared" si="64"/>
        <v>16.841279999999998</v>
      </c>
      <c r="M460" s="5">
        <f t="shared" si="65"/>
        <v>98.841738356484655</v>
      </c>
      <c r="N460" s="4"/>
    </row>
    <row r="461" spans="1:14" ht="15.75" x14ac:dyDescent="0.25">
      <c r="A461" s="9" t="str">
        <f t="shared" si="66"/>
        <v>-</v>
      </c>
      <c r="B461" s="8">
        <v>270</v>
      </c>
      <c r="C461" s="5" t="str">
        <f t="shared" si="71"/>
        <v/>
      </c>
      <c r="D461" s="5" t="str">
        <f t="shared" si="71"/>
        <v/>
      </c>
      <c r="E461" s="5" t="str">
        <f t="shared" si="71"/>
        <v/>
      </c>
      <c r="F461" s="5">
        <f t="shared" si="71"/>
        <v>0.20332180059248298</v>
      </c>
      <c r="G461" s="5" t="str">
        <f t="shared" si="71"/>
        <v/>
      </c>
      <c r="H461" s="7">
        <f t="shared" si="61"/>
        <v>0.20332180059248298</v>
      </c>
      <c r="I461" s="6">
        <f t="shared" si="62"/>
        <v>54.896886159970407</v>
      </c>
      <c r="J461" s="4"/>
      <c r="K461" s="5">
        <f t="shared" si="63"/>
        <v>116.38139865913726</v>
      </c>
      <c r="L461" s="5">
        <f t="shared" si="64"/>
        <v>17.159039999999997</v>
      </c>
      <c r="M461" s="5">
        <f t="shared" si="65"/>
        <v>99.222358659137257</v>
      </c>
      <c r="N461" s="4"/>
    </row>
    <row r="462" spans="1:14" ht="15.75" x14ac:dyDescent="0.25">
      <c r="A462" s="9" t="str">
        <f t="shared" si="66"/>
        <v>-</v>
      </c>
      <c r="B462" s="8">
        <v>275</v>
      </c>
      <c r="C462" s="5" t="str">
        <f t="shared" si="71"/>
        <v/>
      </c>
      <c r="D462" s="5" t="str">
        <f t="shared" si="71"/>
        <v/>
      </c>
      <c r="E462" s="5" t="str">
        <f t="shared" si="71"/>
        <v/>
      </c>
      <c r="F462" s="5">
        <f t="shared" si="71"/>
        <v>0.20080800096681597</v>
      </c>
      <c r="G462" s="5" t="str">
        <f t="shared" si="71"/>
        <v/>
      </c>
      <c r="H462" s="7">
        <f t="shared" si="61"/>
        <v>0.20080800096681597</v>
      </c>
      <c r="I462" s="6">
        <f t="shared" si="62"/>
        <v>55.222200265874392</v>
      </c>
      <c r="J462" s="4"/>
      <c r="K462" s="5">
        <f t="shared" si="63"/>
        <v>117.07106456365371</v>
      </c>
      <c r="L462" s="5">
        <f t="shared" si="64"/>
        <v>17.476800000000001</v>
      </c>
      <c r="M462" s="5">
        <f t="shared" si="65"/>
        <v>99.594264563653709</v>
      </c>
      <c r="N462" s="4"/>
    </row>
    <row r="463" spans="1:14" ht="15.75" x14ac:dyDescent="0.25">
      <c r="A463" s="9" t="str">
        <f t="shared" si="66"/>
        <v>-</v>
      </c>
      <c r="B463" s="8">
        <v>280</v>
      </c>
      <c r="C463" s="5" t="str">
        <f t="shared" si="71"/>
        <v/>
      </c>
      <c r="D463" s="5" t="str">
        <f t="shared" si="71"/>
        <v/>
      </c>
      <c r="E463" s="5" t="str">
        <f t="shared" si="71"/>
        <v/>
      </c>
      <c r="F463" s="5">
        <f t="shared" si="71"/>
        <v>0.19836974450063677</v>
      </c>
      <c r="G463" s="5" t="str">
        <f t="shared" si="71"/>
        <v/>
      </c>
      <c r="H463" s="7">
        <f t="shared" si="61"/>
        <v>0.19836974450063677</v>
      </c>
      <c r="I463" s="6">
        <f t="shared" si="62"/>
        <v>55.543528460178294</v>
      </c>
      <c r="J463" s="4"/>
      <c r="K463" s="5">
        <f t="shared" si="63"/>
        <v>117.75228033557798</v>
      </c>
      <c r="L463" s="5">
        <f t="shared" si="64"/>
        <v>17.794559999999997</v>
      </c>
      <c r="M463" s="5">
        <f t="shared" si="65"/>
        <v>99.957720335577989</v>
      </c>
      <c r="N463" s="4"/>
    </row>
    <row r="464" spans="1:14" ht="15.75" x14ac:dyDescent="0.25">
      <c r="A464" s="9" t="str">
        <f t="shared" si="66"/>
        <v>-</v>
      </c>
      <c r="B464" s="8">
        <v>285</v>
      </c>
      <c r="C464" s="5" t="str">
        <f t="shared" si="71"/>
        <v/>
      </c>
      <c r="D464" s="5" t="str">
        <f t="shared" si="71"/>
        <v/>
      </c>
      <c r="E464" s="5" t="str">
        <f t="shared" si="71"/>
        <v/>
      </c>
      <c r="F464" s="5">
        <f t="shared" si="71"/>
        <v>0.19600347182604513</v>
      </c>
      <c r="G464" s="5" t="str">
        <f t="shared" si="71"/>
        <v/>
      </c>
      <c r="H464" s="7">
        <f t="shared" si="61"/>
        <v>0.19600347182604513</v>
      </c>
      <c r="I464" s="6">
        <f t="shared" si="62"/>
        <v>55.860989470422865</v>
      </c>
      <c r="J464" s="4"/>
      <c r="K464" s="5">
        <f t="shared" si="63"/>
        <v>118.42529767729647</v>
      </c>
      <c r="L464" s="5">
        <f t="shared" si="64"/>
        <v>18.11232</v>
      </c>
      <c r="M464" s="5">
        <f t="shared" si="65"/>
        <v>100.31297767729647</v>
      </c>
      <c r="N464" s="4"/>
    </row>
    <row r="465" spans="1:14" ht="15.75" x14ac:dyDescent="0.25">
      <c r="A465" s="9" t="str">
        <f t="shared" si="66"/>
        <v>-</v>
      </c>
      <c r="B465" s="8">
        <v>290</v>
      </c>
      <c r="C465" s="5" t="str">
        <f t="shared" si="71"/>
        <v/>
      </c>
      <c r="D465" s="5" t="str">
        <f t="shared" si="71"/>
        <v/>
      </c>
      <c r="E465" s="5" t="str">
        <f t="shared" si="71"/>
        <v/>
      </c>
      <c r="F465" s="5">
        <f t="shared" si="71"/>
        <v>0.1937058499252293</v>
      </c>
      <c r="G465" s="5" t="str">
        <f t="shared" si="71"/>
        <v/>
      </c>
      <c r="H465" s="7">
        <f t="shared" si="61"/>
        <v>0.1937058499252293</v>
      </c>
      <c r="I465" s="6">
        <f t="shared" si="62"/>
        <v>56.174696478316498</v>
      </c>
      <c r="J465" s="4"/>
      <c r="K465" s="5">
        <f t="shared" si="63"/>
        <v>119.09035653403097</v>
      </c>
      <c r="L465" s="5">
        <f t="shared" si="64"/>
        <v>18.430079999999997</v>
      </c>
      <c r="M465" s="5">
        <f t="shared" si="65"/>
        <v>100.66027653403097</v>
      </c>
      <c r="N465" s="4"/>
    </row>
    <row r="466" spans="1:14" ht="15.75" x14ac:dyDescent="0.25">
      <c r="A466" s="9" t="str">
        <f t="shared" si="66"/>
        <v>-</v>
      </c>
      <c r="B466" s="8">
        <v>295</v>
      </c>
      <c r="C466" s="5" t="str">
        <f t="shared" si="71"/>
        <v/>
      </c>
      <c r="D466" s="5" t="str">
        <f t="shared" si="71"/>
        <v/>
      </c>
      <c r="E466" s="5" t="str">
        <f t="shared" si="71"/>
        <v/>
      </c>
      <c r="F466" s="5">
        <f t="shared" si="71"/>
        <v>0.19147375413365472</v>
      </c>
      <c r="G466" s="5" t="str">
        <f t="shared" si="71"/>
        <v/>
      </c>
      <c r="H466" s="7">
        <f t="shared" si="61"/>
        <v>0.19147375413365472</v>
      </c>
      <c r="I466" s="6">
        <f t="shared" si="62"/>
        <v>56.484757469428146</v>
      </c>
      <c r="J466" s="4"/>
      <c r="K466" s="5">
        <f t="shared" si="63"/>
        <v>119.74768583518767</v>
      </c>
      <c r="L466" s="5">
        <f t="shared" si="64"/>
        <v>18.74784</v>
      </c>
      <c r="M466" s="5">
        <f t="shared" si="65"/>
        <v>100.99984583518767</v>
      </c>
      <c r="N466" s="4"/>
    </row>
    <row r="467" spans="1:14" ht="15.75" x14ac:dyDescent="0.25">
      <c r="A467" s="9" t="str">
        <f t="shared" si="66"/>
        <v>-</v>
      </c>
      <c r="B467" s="8">
        <v>300</v>
      </c>
      <c r="C467" s="5" t="str">
        <f t="shared" ref="C467:G476" si="72">IF(AND($B467&gt;=C$402,$B467&lt;=C$403),(C$404/60)*$B467^(-C$405),"")</f>
        <v/>
      </c>
      <c r="D467" s="5" t="str">
        <f t="shared" si="72"/>
        <v/>
      </c>
      <c r="E467" s="5" t="str">
        <f t="shared" si="72"/>
        <v/>
      </c>
      <c r="F467" s="5">
        <f t="shared" si="72"/>
        <v>0.18930425185102645</v>
      </c>
      <c r="G467" s="5" t="str">
        <f t="shared" si="72"/>
        <v/>
      </c>
      <c r="H467" s="7">
        <f t="shared" si="61"/>
        <v>0.18930425185102645</v>
      </c>
      <c r="I467" s="6">
        <f t="shared" si="62"/>
        <v>56.791275555307934</v>
      </c>
      <c r="J467" s="4"/>
      <c r="K467" s="5">
        <f t="shared" si="63"/>
        <v>120.39750417725283</v>
      </c>
      <c r="L467" s="5">
        <f t="shared" si="64"/>
        <v>19.0656</v>
      </c>
      <c r="M467" s="5">
        <f t="shared" si="65"/>
        <v>101.33190417725282</v>
      </c>
      <c r="N467" s="4"/>
    </row>
    <row r="468" spans="1:14" ht="15.75" x14ac:dyDescent="0.25">
      <c r="A468" s="9" t="str">
        <f t="shared" si="66"/>
        <v>-</v>
      </c>
      <c r="B468" s="8">
        <v>305</v>
      </c>
      <c r="C468" s="5" t="str">
        <f t="shared" si="72"/>
        <v/>
      </c>
      <c r="D468" s="5" t="str">
        <f t="shared" si="72"/>
        <v/>
      </c>
      <c r="E468" s="5" t="str">
        <f t="shared" si="72"/>
        <v/>
      </c>
      <c r="F468" s="5">
        <f t="shared" si="72"/>
        <v>0.18719458777255382</v>
      </c>
      <c r="G468" s="5" t="str">
        <f t="shared" si="72"/>
        <v/>
      </c>
      <c r="H468" s="7">
        <f t="shared" si="61"/>
        <v>0.18719458777255382</v>
      </c>
      <c r="I468" s="6">
        <f t="shared" si="62"/>
        <v>57.094349270628918</v>
      </c>
      <c r="J468" s="4"/>
      <c r="K468" s="5">
        <f t="shared" si="63"/>
        <v>121.04002045373331</v>
      </c>
      <c r="L468" s="5">
        <f t="shared" si="64"/>
        <v>19.383359999999996</v>
      </c>
      <c r="M468" s="5">
        <f t="shared" si="65"/>
        <v>101.65666045373331</v>
      </c>
      <c r="N468" s="4"/>
    </row>
    <row r="469" spans="1:14" ht="15.75" x14ac:dyDescent="0.25">
      <c r="A469" s="9" t="str">
        <f t="shared" si="66"/>
        <v>-</v>
      </c>
      <c r="B469" s="8">
        <v>310</v>
      </c>
      <c r="C469" s="5" t="str">
        <f t="shared" si="72"/>
        <v/>
      </c>
      <c r="D469" s="5" t="str">
        <f t="shared" si="72"/>
        <v/>
      </c>
      <c r="E469" s="5" t="str">
        <f t="shared" si="72"/>
        <v/>
      </c>
      <c r="F469" s="5">
        <f t="shared" si="72"/>
        <v>0.18514217047633622</v>
      </c>
      <c r="G469" s="5" t="str">
        <f t="shared" si="72"/>
        <v/>
      </c>
      <c r="H469" s="7">
        <f t="shared" si="61"/>
        <v>0.18514217047633622</v>
      </c>
      <c r="I469" s="6">
        <f t="shared" si="62"/>
        <v>57.394072847664226</v>
      </c>
      <c r="J469" s="4"/>
      <c r="K469" s="5">
        <f t="shared" si="63"/>
        <v>121.67543443704815</v>
      </c>
      <c r="L469" s="5">
        <f t="shared" si="64"/>
        <v>19.70112</v>
      </c>
      <c r="M469" s="5">
        <f t="shared" si="65"/>
        <v>101.97431443704815</v>
      </c>
      <c r="N469" s="4"/>
    </row>
    <row r="470" spans="1:14" ht="15.75" x14ac:dyDescent="0.25">
      <c r="A470" s="9" t="str">
        <f t="shared" si="66"/>
        <v>-</v>
      </c>
      <c r="B470" s="8">
        <v>315</v>
      </c>
      <c r="C470" s="5" t="str">
        <f t="shared" si="72"/>
        <v/>
      </c>
      <c r="D470" s="5" t="str">
        <f t="shared" si="72"/>
        <v/>
      </c>
      <c r="E470" s="5" t="str">
        <f t="shared" si="72"/>
        <v/>
      </c>
      <c r="F470" s="5">
        <f t="shared" si="72"/>
        <v>0.18314456022273992</v>
      </c>
      <c r="G470" s="5" t="str">
        <f t="shared" si="72"/>
        <v/>
      </c>
      <c r="H470" s="7">
        <f t="shared" si="61"/>
        <v>0.18314456022273992</v>
      </c>
      <c r="I470" s="6">
        <f t="shared" si="62"/>
        <v>57.690536470163075</v>
      </c>
      <c r="J470" s="4"/>
      <c r="K470" s="5">
        <f t="shared" si="63"/>
        <v>122.30393731674572</v>
      </c>
      <c r="L470" s="5">
        <f t="shared" si="64"/>
        <v>20.018879999999996</v>
      </c>
      <c r="M470" s="5">
        <f t="shared" si="65"/>
        <v>102.28505731674572</v>
      </c>
      <c r="N470" s="4"/>
    </row>
    <row r="471" spans="1:14" ht="15.75" x14ac:dyDescent="0.25">
      <c r="A471" s="9" t="str">
        <f t="shared" si="66"/>
        <v>-</v>
      </c>
      <c r="B471" s="8">
        <v>320</v>
      </c>
      <c r="C471" s="5" t="str">
        <f t="shared" si="72"/>
        <v/>
      </c>
      <c r="D471" s="5" t="str">
        <f t="shared" si="72"/>
        <v/>
      </c>
      <c r="E471" s="5" t="str">
        <f t="shared" si="72"/>
        <v/>
      </c>
      <c r="F471" s="5">
        <f t="shared" si="72"/>
        <v>0.18119945783898012</v>
      </c>
      <c r="G471" s="5" t="str">
        <f t="shared" si="72"/>
        <v/>
      </c>
      <c r="H471" s="7">
        <f t="shared" ref="H471:H534" si="73">AVERAGE(C471:G471)</f>
        <v>0.18119945783898012</v>
      </c>
      <c r="I471" s="6">
        <f t="shared" ref="I471:I534" si="74">H471*B471</f>
        <v>57.983826508473641</v>
      </c>
      <c r="J471" s="4"/>
      <c r="K471" s="5">
        <f t="shared" ref="K471:K534" si="75">$C$394*I471/1000</f>
        <v>122.92571219796412</v>
      </c>
      <c r="L471" s="5">
        <f t="shared" ref="L471:L534" si="76">B471*60*$C$395/1000</f>
        <v>20.336639999999999</v>
      </c>
      <c r="M471" s="5">
        <f t="shared" ref="M471:M534" si="77">MAX(0,K471-L471)</f>
        <v>102.58907219796411</v>
      </c>
      <c r="N471" s="4"/>
    </row>
    <row r="472" spans="1:14" ht="15.75" x14ac:dyDescent="0.25">
      <c r="A472" s="9" t="str">
        <f t="shared" ref="A472:A535" si="78">IF(M472=$C$396,"MAX","-")</f>
        <v>-</v>
      </c>
      <c r="B472" s="8">
        <v>325</v>
      </c>
      <c r="C472" s="5" t="str">
        <f t="shared" si="72"/>
        <v/>
      </c>
      <c r="D472" s="5" t="str">
        <f t="shared" si="72"/>
        <v/>
      </c>
      <c r="E472" s="5" t="str">
        <f t="shared" si="72"/>
        <v/>
      </c>
      <c r="F472" s="5">
        <f t="shared" si="72"/>
        <v>0.17930469457713127</v>
      </c>
      <c r="G472" s="5" t="str">
        <f t="shared" si="72"/>
        <v/>
      </c>
      <c r="H472" s="7">
        <f t="shared" si="73"/>
        <v>0.17930469457713127</v>
      </c>
      <c r="I472" s="6">
        <f t="shared" si="74"/>
        <v>58.274025737567662</v>
      </c>
      <c r="J472" s="4"/>
      <c r="K472" s="5">
        <f t="shared" si="75"/>
        <v>123.54093456364345</v>
      </c>
      <c r="L472" s="5">
        <f t="shared" si="76"/>
        <v>20.654399999999999</v>
      </c>
      <c r="M472" s="5">
        <f t="shared" si="77"/>
        <v>102.88653456364345</v>
      </c>
      <c r="N472" s="4"/>
    </row>
    <row r="473" spans="1:14" ht="15.75" x14ac:dyDescent="0.25">
      <c r="A473" s="9" t="str">
        <f t="shared" si="78"/>
        <v>-</v>
      </c>
      <c r="B473" s="8">
        <v>330</v>
      </c>
      <c r="C473" s="5" t="str">
        <f t="shared" si="72"/>
        <v/>
      </c>
      <c r="D473" s="5" t="str">
        <f t="shared" si="72"/>
        <v/>
      </c>
      <c r="E473" s="5" t="str">
        <f t="shared" si="72"/>
        <v/>
      </c>
      <c r="F473" s="5">
        <f t="shared" si="72"/>
        <v>0.17745822284682752</v>
      </c>
      <c r="G473" s="5" t="str">
        <f t="shared" si="72"/>
        <v/>
      </c>
      <c r="H473" s="7">
        <f t="shared" si="73"/>
        <v>0.17745822284682752</v>
      </c>
      <c r="I473" s="6">
        <f t="shared" si="74"/>
        <v>58.561213539453085</v>
      </c>
      <c r="J473" s="4"/>
      <c r="K473" s="5">
        <f t="shared" si="75"/>
        <v>124.14977270364054</v>
      </c>
      <c r="L473" s="5">
        <f t="shared" si="76"/>
        <v>20.972159999999999</v>
      </c>
      <c r="M473" s="5">
        <f t="shared" si="77"/>
        <v>103.17761270364053</v>
      </c>
      <c r="N473" s="4"/>
    </row>
    <row r="474" spans="1:14" ht="15.75" x14ac:dyDescent="0.25">
      <c r="A474" s="9" t="str">
        <f t="shared" si="78"/>
        <v>-</v>
      </c>
      <c r="B474" s="8">
        <v>335</v>
      </c>
      <c r="C474" s="5" t="str">
        <f t="shared" si="72"/>
        <v/>
      </c>
      <c r="D474" s="5" t="str">
        <f t="shared" si="72"/>
        <v/>
      </c>
      <c r="E474" s="5" t="str">
        <f t="shared" si="72"/>
        <v/>
      </c>
      <c r="F474" s="5">
        <f t="shared" si="72"/>
        <v>0.17565810773525725</v>
      </c>
      <c r="G474" s="5" t="str">
        <f t="shared" si="72"/>
        <v/>
      </c>
      <c r="H474" s="7">
        <f t="shared" si="73"/>
        <v>0.17565810773525725</v>
      </c>
      <c r="I474" s="6">
        <f t="shared" si="74"/>
        <v>58.845466091311181</v>
      </c>
      <c r="J474" s="4"/>
      <c r="K474" s="5">
        <f t="shared" si="75"/>
        <v>124.7523881135797</v>
      </c>
      <c r="L474" s="5">
        <f t="shared" si="76"/>
        <v>21.289919999999999</v>
      </c>
      <c r="M474" s="5">
        <f t="shared" si="77"/>
        <v>103.4624681135797</v>
      </c>
      <c r="N474" s="4"/>
    </row>
    <row r="475" spans="1:14" ht="15.75" x14ac:dyDescent="0.25">
      <c r="A475" s="9" t="str">
        <f t="shared" si="78"/>
        <v>-</v>
      </c>
      <c r="B475" s="8">
        <v>340</v>
      </c>
      <c r="C475" s="5" t="str">
        <f t="shared" si="72"/>
        <v/>
      </c>
      <c r="D475" s="5" t="str">
        <f t="shared" si="72"/>
        <v/>
      </c>
      <c r="E475" s="5" t="str">
        <f t="shared" si="72"/>
        <v/>
      </c>
      <c r="F475" s="5">
        <f t="shared" si="72"/>
        <v>0.17390251923694647</v>
      </c>
      <c r="G475" s="5" t="str">
        <f t="shared" si="72"/>
        <v/>
      </c>
      <c r="H475" s="7">
        <f t="shared" si="73"/>
        <v>0.17390251923694647</v>
      </c>
      <c r="I475" s="6">
        <f t="shared" si="74"/>
        <v>59.126856540561796</v>
      </c>
      <c r="J475" s="4"/>
      <c r="K475" s="5">
        <f t="shared" si="75"/>
        <v>125.34893586599101</v>
      </c>
      <c r="L475" s="5">
        <f t="shared" si="76"/>
        <v>21.607679999999995</v>
      </c>
      <c r="M475" s="5">
        <f t="shared" si="77"/>
        <v>103.74125586599101</v>
      </c>
      <c r="N475" s="4"/>
    </row>
    <row r="476" spans="1:14" ht="15.75" x14ac:dyDescent="0.25">
      <c r="A476" s="9" t="str">
        <f t="shared" si="78"/>
        <v>-</v>
      </c>
      <c r="B476" s="8">
        <v>345</v>
      </c>
      <c r="C476" s="5" t="str">
        <f t="shared" si="72"/>
        <v/>
      </c>
      <c r="D476" s="5" t="str">
        <f t="shared" si="72"/>
        <v/>
      </c>
      <c r="E476" s="5" t="str">
        <f t="shared" si="72"/>
        <v/>
      </c>
      <c r="F476" s="5">
        <f t="shared" si="72"/>
        <v>0.17218972512447439</v>
      </c>
      <c r="G476" s="5" t="str">
        <f t="shared" si="72"/>
        <v/>
      </c>
      <c r="H476" s="7">
        <f t="shared" si="73"/>
        <v>0.17218972512447439</v>
      </c>
      <c r="I476" s="6">
        <f t="shared" si="74"/>
        <v>59.405455167943664</v>
      </c>
      <c r="J476" s="4"/>
      <c r="K476" s="5">
        <f t="shared" si="75"/>
        <v>125.93956495604057</v>
      </c>
      <c r="L476" s="5">
        <f t="shared" si="76"/>
        <v>21.925439999999998</v>
      </c>
      <c r="M476" s="5">
        <f t="shared" si="77"/>
        <v>104.01412495604058</v>
      </c>
      <c r="N476" s="4"/>
    </row>
    <row r="477" spans="1:14" ht="15.75" x14ac:dyDescent="0.25">
      <c r="A477" s="9" t="str">
        <f t="shared" si="78"/>
        <v>-</v>
      </c>
      <c r="B477" s="8">
        <v>350</v>
      </c>
      <c r="C477" s="5" t="str">
        <f t="shared" ref="C477:G486" si="79">IF(AND($B477&gt;=C$402,$B477&lt;=C$403),(C$404/60)*$B477^(-C$405),"")</f>
        <v/>
      </c>
      <c r="D477" s="5" t="str">
        <f t="shared" si="79"/>
        <v/>
      </c>
      <c r="E477" s="5" t="str">
        <f t="shared" si="79"/>
        <v/>
      </c>
      <c r="F477" s="5">
        <f t="shared" si="79"/>
        <v>0.17051808439882968</v>
      </c>
      <c r="G477" s="5" t="str">
        <f t="shared" si="79"/>
        <v/>
      </c>
      <c r="H477" s="7">
        <f t="shared" si="73"/>
        <v>0.17051808439882968</v>
      </c>
      <c r="I477" s="6">
        <f t="shared" si="74"/>
        <v>59.681329539590386</v>
      </c>
      <c r="J477" s="4"/>
      <c r="K477" s="5">
        <f t="shared" si="75"/>
        <v>126.52441862393162</v>
      </c>
      <c r="L477" s="5">
        <f t="shared" si="76"/>
        <v>22.243199999999998</v>
      </c>
      <c r="M477" s="5">
        <f t="shared" si="77"/>
        <v>104.28121862393162</v>
      </c>
      <c r="N477" s="4"/>
    </row>
    <row r="478" spans="1:14" ht="15.75" x14ac:dyDescent="0.25">
      <c r="A478" s="9" t="str">
        <f t="shared" si="78"/>
        <v>-</v>
      </c>
      <c r="B478" s="8">
        <v>355</v>
      </c>
      <c r="C478" s="5" t="str">
        <f t="shared" si="79"/>
        <v/>
      </c>
      <c r="D478" s="5" t="str">
        <f t="shared" si="79"/>
        <v/>
      </c>
      <c r="E478" s="5" t="str">
        <f t="shared" si="79"/>
        <v/>
      </c>
      <c r="F478" s="5">
        <f t="shared" si="79"/>
        <v>0.16888604126476445</v>
      </c>
      <c r="G478" s="5" t="str">
        <f t="shared" si="79"/>
        <v/>
      </c>
      <c r="H478" s="7">
        <f t="shared" si="73"/>
        <v>0.16888604126476445</v>
      </c>
      <c r="I478" s="6">
        <f t="shared" si="74"/>
        <v>59.95454464899138</v>
      </c>
      <c r="J478" s="4"/>
      <c r="K478" s="5">
        <f t="shared" si="75"/>
        <v>127.10363465586173</v>
      </c>
      <c r="L478" s="5">
        <f t="shared" si="76"/>
        <v>22.560959999999998</v>
      </c>
      <c r="M478" s="5">
        <f t="shared" si="77"/>
        <v>104.54267465586173</v>
      </c>
      <c r="N478" s="4"/>
    </row>
    <row r="479" spans="1:14" ht="15.75" x14ac:dyDescent="0.25">
      <c r="A479" s="9" t="str">
        <f t="shared" si="78"/>
        <v>-</v>
      </c>
      <c r="B479" s="8">
        <v>360</v>
      </c>
      <c r="C479" s="5" t="str">
        <f t="shared" si="79"/>
        <v/>
      </c>
      <c r="D479" s="5" t="str">
        <f t="shared" si="79"/>
        <v/>
      </c>
      <c r="E479" s="5" t="str">
        <f t="shared" si="79"/>
        <v/>
      </c>
      <c r="F479" s="5">
        <f t="shared" si="79"/>
        <v>0.16729211958234089</v>
      </c>
      <c r="G479" s="5">
        <f t="shared" si="79"/>
        <v>0.18912806528146756</v>
      </c>
      <c r="H479" s="7">
        <f t="shared" si="73"/>
        <v>0.17821009243190422</v>
      </c>
      <c r="I479" s="6">
        <f t="shared" si="74"/>
        <v>64.155633275485513</v>
      </c>
      <c r="J479" s="4"/>
      <c r="K479" s="5">
        <f t="shared" si="75"/>
        <v>136.00994254402929</v>
      </c>
      <c r="L479" s="5">
        <f t="shared" si="76"/>
        <v>22.878719999999998</v>
      </c>
      <c r="M479" s="5">
        <f t="shared" si="77"/>
        <v>113.13122254402928</v>
      </c>
      <c r="N479" s="4"/>
    </row>
    <row r="480" spans="1:14" ht="15.75" x14ac:dyDescent="0.25">
      <c r="A480" s="9" t="str">
        <f t="shared" si="78"/>
        <v>MAX</v>
      </c>
      <c r="B480" s="8">
        <v>365</v>
      </c>
      <c r="C480" s="5" t="str">
        <f t="shared" si="79"/>
        <v/>
      </c>
      <c r="D480" s="5" t="str">
        <f t="shared" si="79"/>
        <v/>
      </c>
      <c r="E480" s="5" t="str">
        <f t="shared" si="79"/>
        <v/>
      </c>
      <c r="F480" s="5" t="str">
        <f t="shared" si="79"/>
        <v/>
      </c>
      <c r="G480" s="5">
        <f t="shared" si="79"/>
        <v>0.18676125250429462</v>
      </c>
      <c r="H480" s="7">
        <f t="shared" si="73"/>
        <v>0.18676125250429462</v>
      </c>
      <c r="I480" s="6">
        <f t="shared" si="74"/>
        <v>68.167857164067541</v>
      </c>
      <c r="J480" s="4"/>
      <c r="K480" s="5">
        <f t="shared" si="75"/>
        <v>144.5158571878232</v>
      </c>
      <c r="L480" s="5">
        <f t="shared" si="76"/>
        <v>23.196480000000001</v>
      </c>
      <c r="M480" s="5">
        <f t="shared" si="77"/>
        <v>121.31937718782319</v>
      </c>
      <c r="N480" s="4"/>
    </row>
    <row r="481" spans="1:14" ht="15.75" x14ac:dyDescent="0.25">
      <c r="A481" s="9" t="str">
        <f t="shared" si="78"/>
        <v>-</v>
      </c>
      <c r="B481" s="8">
        <v>370</v>
      </c>
      <c r="C481" s="5" t="str">
        <f t="shared" si="79"/>
        <v/>
      </c>
      <c r="D481" s="5" t="str">
        <f t="shared" si="79"/>
        <v/>
      </c>
      <c r="E481" s="5" t="str">
        <f t="shared" si="79"/>
        <v/>
      </c>
      <c r="F481" s="5" t="str">
        <f t="shared" si="79"/>
        <v/>
      </c>
      <c r="G481" s="5">
        <f t="shared" si="79"/>
        <v>0.18445566126350499</v>
      </c>
      <c r="H481" s="7">
        <f t="shared" si="73"/>
        <v>0.18445566126350499</v>
      </c>
      <c r="I481" s="6">
        <f t="shared" si="74"/>
        <v>68.248594667496846</v>
      </c>
      <c r="J481" s="4"/>
      <c r="K481" s="5">
        <f t="shared" si="75"/>
        <v>144.68702069509331</v>
      </c>
      <c r="L481" s="5">
        <f t="shared" si="76"/>
        <v>23.514239999999997</v>
      </c>
      <c r="M481" s="5">
        <f t="shared" si="77"/>
        <v>121.17278069509331</v>
      </c>
      <c r="N481" s="4"/>
    </row>
    <row r="482" spans="1:14" ht="15.75" x14ac:dyDescent="0.25">
      <c r="A482" s="9" t="str">
        <f t="shared" si="78"/>
        <v>-</v>
      </c>
      <c r="B482" s="8">
        <v>375</v>
      </c>
      <c r="C482" s="5" t="str">
        <f t="shared" si="79"/>
        <v/>
      </c>
      <c r="D482" s="5" t="str">
        <f t="shared" si="79"/>
        <v/>
      </c>
      <c r="E482" s="5" t="str">
        <f t="shared" si="79"/>
        <v/>
      </c>
      <c r="F482" s="5" t="str">
        <f t="shared" si="79"/>
        <v/>
      </c>
      <c r="G482" s="5">
        <f t="shared" si="79"/>
        <v>0.18220891232242195</v>
      </c>
      <c r="H482" s="7">
        <f t="shared" si="73"/>
        <v>0.18220891232242195</v>
      </c>
      <c r="I482" s="6">
        <f t="shared" si="74"/>
        <v>68.328342120908232</v>
      </c>
      <c r="J482" s="4"/>
      <c r="K482" s="5">
        <f t="shared" si="75"/>
        <v>144.85608529632543</v>
      </c>
      <c r="L482" s="5">
        <f t="shared" si="76"/>
        <v>23.832000000000001</v>
      </c>
      <c r="M482" s="5">
        <f t="shared" si="77"/>
        <v>121.02408529632544</v>
      </c>
      <c r="N482" s="4"/>
    </row>
    <row r="483" spans="1:14" ht="15.75" x14ac:dyDescent="0.25">
      <c r="A483" s="9" t="str">
        <f t="shared" si="78"/>
        <v>-</v>
      </c>
      <c r="B483" s="8">
        <v>380</v>
      </c>
      <c r="C483" s="5" t="str">
        <f t="shared" si="79"/>
        <v/>
      </c>
      <c r="D483" s="5" t="str">
        <f t="shared" si="79"/>
        <v/>
      </c>
      <c r="E483" s="5" t="str">
        <f t="shared" si="79"/>
        <v/>
      </c>
      <c r="F483" s="5" t="str">
        <f t="shared" si="79"/>
        <v/>
      </c>
      <c r="G483" s="5">
        <f t="shared" si="79"/>
        <v>0.18001874901468393</v>
      </c>
      <c r="H483" s="7">
        <f t="shared" si="73"/>
        <v>0.18001874901468393</v>
      </c>
      <c r="I483" s="6">
        <f t="shared" si="74"/>
        <v>68.407124625579897</v>
      </c>
      <c r="J483" s="4"/>
      <c r="K483" s="5">
        <f t="shared" si="75"/>
        <v>145.02310420622939</v>
      </c>
      <c r="L483" s="5">
        <f t="shared" si="76"/>
        <v>24.149759999999997</v>
      </c>
      <c r="M483" s="5">
        <f t="shared" si="77"/>
        <v>120.87334420622939</v>
      </c>
      <c r="N483" s="4"/>
    </row>
    <row r="484" spans="1:14" ht="15.75" x14ac:dyDescent="0.25">
      <c r="A484" s="9" t="str">
        <f t="shared" si="78"/>
        <v>-</v>
      </c>
      <c r="B484" s="8">
        <v>385</v>
      </c>
      <c r="C484" s="5" t="str">
        <f t="shared" si="79"/>
        <v/>
      </c>
      <c r="D484" s="5" t="str">
        <f t="shared" si="79"/>
        <v/>
      </c>
      <c r="E484" s="5" t="str">
        <f t="shared" si="79"/>
        <v/>
      </c>
      <c r="F484" s="5" t="str">
        <f t="shared" si="79"/>
        <v/>
      </c>
      <c r="G484" s="5">
        <f t="shared" si="79"/>
        <v>0.17788302941914266</v>
      </c>
      <c r="H484" s="7">
        <f t="shared" si="73"/>
        <v>0.17788302941914266</v>
      </c>
      <c r="I484" s="6">
        <f t="shared" si="74"/>
        <v>68.484966326369928</v>
      </c>
      <c r="J484" s="4"/>
      <c r="K484" s="5">
        <f t="shared" si="75"/>
        <v>145.18812861190426</v>
      </c>
      <c r="L484" s="5">
        <f t="shared" si="76"/>
        <v>24.467519999999997</v>
      </c>
      <c r="M484" s="5">
        <f t="shared" si="77"/>
        <v>120.72060861190427</v>
      </c>
      <c r="N484" s="4"/>
    </row>
    <row r="485" spans="1:14" ht="15.75" x14ac:dyDescent="0.25">
      <c r="A485" s="9" t="str">
        <f t="shared" si="78"/>
        <v>-</v>
      </c>
      <c r="B485" s="8">
        <v>390</v>
      </c>
      <c r="C485" s="5" t="str">
        <f t="shared" si="79"/>
        <v/>
      </c>
      <c r="D485" s="5" t="str">
        <f t="shared" si="79"/>
        <v/>
      </c>
      <c r="E485" s="5" t="str">
        <f t="shared" si="79"/>
        <v/>
      </c>
      <c r="F485" s="5" t="str">
        <f t="shared" si="79"/>
        <v/>
      </c>
      <c r="G485" s="5">
        <f t="shared" si="79"/>
        <v>0.17579971912829934</v>
      </c>
      <c r="H485" s="7">
        <f t="shared" si="73"/>
        <v>0.17579971912829934</v>
      </c>
      <c r="I485" s="6">
        <f t="shared" si="74"/>
        <v>68.561890460036736</v>
      </c>
      <c r="J485" s="4"/>
      <c r="K485" s="5">
        <f t="shared" si="75"/>
        <v>145.35120777527789</v>
      </c>
      <c r="L485" s="5">
        <f t="shared" si="76"/>
        <v>24.78528</v>
      </c>
      <c r="M485" s="5">
        <f t="shared" si="77"/>
        <v>120.56592777527788</v>
      </c>
      <c r="N485" s="4"/>
    </row>
    <row r="486" spans="1:14" ht="15.75" x14ac:dyDescent="0.25">
      <c r="A486" s="9" t="str">
        <f t="shared" si="78"/>
        <v>-</v>
      </c>
      <c r="B486" s="8">
        <v>395</v>
      </c>
      <c r="C486" s="5" t="str">
        <f t="shared" si="79"/>
        <v/>
      </c>
      <c r="D486" s="5" t="str">
        <f t="shared" si="79"/>
        <v/>
      </c>
      <c r="E486" s="5" t="str">
        <f t="shared" si="79"/>
        <v/>
      </c>
      <c r="F486" s="5" t="str">
        <f t="shared" si="79"/>
        <v/>
      </c>
      <c r="G486" s="5">
        <f t="shared" si="79"/>
        <v>0.17376688455831379</v>
      </c>
      <c r="H486" s="7">
        <f t="shared" si="73"/>
        <v>0.17376688455831379</v>
      </c>
      <c r="I486" s="6">
        <f t="shared" si="74"/>
        <v>68.637919400533946</v>
      </c>
      <c r="J486" s="4"/>
      <c r="K486" s="5">
        <f t="shared" si="75"/>
        <v>145.51238912913198</v>
      </c>
      <c r="L486" s="5">
        <f t="shared" si="76"/>
        <v>25.103039999999996</v>
      </c>
      <c r="M486" s="5">
        <f t="shared" si="77"/>
        <v>120.40934912913198</v>
      </c>
      <c r="N486" s="4"/>
    </row>
    <row r="487" spans="1:14" ht="15.75" x14ac:dyDescent="0.25">
      <c r="A487" s="9" t="str">
        <f t="shared" si="78"/>
        <v>-</v>
      </c>
      <c r="B487" s="8">
        <v>400</v>
      </c>
      <c r="C487" s="5" t="str">
        <f t="shared" ref="C487:G496" si="80">IF(AND($B487&gt;=C$402,$B487&lt;=C$403),(C$404/60)*$B487^(-C$405),"")</f>
        <v/>
      </c>
      <c r="D487" s="5" t="str">
        <f t="shared" si="80"/>
        <v/>
      </c>
      <c r="E487" s="5" t="str">
        <f t="shared" si="80"/>
        <v/>
      </c>
      <c r="F487" s="5" t="str">
        <f t="shared" si="80"/>
        <v/>
      </c>
      <c r="G487" s="5">
        <f t="shared" si="80"/>
        <v>0.17178268675376021</v>
      </c>
      <c r="H487" s="7">
        <f t="shared" si="73"/>
        <v>0.17178268675376021</v>
      </c>
      <c r="I487" s="6">
        <f t="shared" si="74"/>
        <v>68.713074701504084</v>
      </c>
      <c r="J487" s="4"/>
      <c r="K487" s="5">
        <f t="shared" si="75"/>
        <v>145.67171836718865</v>
      </c>
      <c r="L487" s="5">
        <f t="shared" si="76"/>
        <v>25.4208</v>
      </c>
      <c r="M487" s="5">
        <f t="shared" si="77"/>
        <v>120.25091836718865</v>
      </c>
      <c r="N487" s="4"/>
    </row>
    <row r="488" spans="1:14" ht="15.75" x14ac:dyDescent="0.25">
      <c r="A488" s="9" t="str">
        <f t="shared" si="78"/>
        <v>-</v>
      </c>
      <c r="B488" s="8">
        <v>405</v>
      </c>
      <c r="C488" s="5" t="str">
        <f t="shared" si="80"/>
        <v/>
      </c>
      <c r="D488" s="5" t="str">
        <f t="shared" si="80"/>
        <v/>
      </c>
      <c r="E488" s="5" t="str">
        <f t="shared" si="80"/>
        <v/>
      </c>
      <c r="F488" s="5" t="str">
        <f t="shared" si="80"/>
        <v/>
      </c>
      <c r="G488" s="5">
        <f t="shared" si="80"/>
        <v>0.16984537564488145</v>
      </c>
      <c r="H488" s="7">
        <f t="shared" si="73"/>
        <v>0.16984537564488145</v>
      </c>
      <c r="I488" s="6">
        <f t="shared" si="74"/>
        <v>68.787377136176985</v>
      </c>
      <c r="J488" s="4"/>
      <c r="K488" s="5">
        <f t="shared" si="75"/>
        <v>145.82923952869521</v>
      </c>
      <c r="L488" s="5">
        <f t="shared" si="76"/>
        <v>25.738559999999996</v>
      </c>
      <c r="M488" s="5">
        <f t="shared" si="77"/>
        <v>120.09067952869522</v>
      </c>
      <c r="N488" s="4"/>
    </row>
    <row r="489" spans="1:14" ht="15.75" x14ac:dyDescent="0.25">
      <c r="A489" s="9" t="str">
        <f t="shared" si="78"/>
        <v>-</v>
      </c>
      <c r="B489" s="8">
        <v>410</v>
      </c>
      <c r="C489" s="5" t="str">
        <f t="shared" si="80"/>
        <v/>
      </c>
      <c r="D489" s="5" t="str">
        <f t="shared" si="80"/>
        <v/>
      </c>
      <c r="E489" s="5" t="str">
        <f t="shared" si="80"/>
        <v/>
      </c>
      <c r="F489" s="5" t="str">
        <f t="shared" si="80"/>
        <v/>
      </c>
      <c r="G489" s="5">
        <f t="shared" si="80"/>
        <v>0.16795328471917531</v>
      </c>
      <c r="H489" s="7">
        <f t="shared" si="73"/>
        <v>0.16795328471917531</v>
      </c>
      <c r="I489" s="6">
        <f t="shared" si="74"/>
        <v>68.86084673486188</v>
      </c>
      <c r="J489" s="4"/>
      <c r="K489" s="5">
        <f t="shared" si="75"/>
        <v>145.9849950779072</v>
      </c>
      <c r="L489" s="5">
        <f t="shared" si="76"/>
        <v>26.056319999999999</v>
      </c>
      <c r="M489" s="5">
        <f t="shared" si="77"/>
        <v>119.9286750779072</v>
      </c>
      <c r="N489" s="4"/>
    </row>
    <row r="490" spans="1:14" ht="15.75" x14ac:dyDescent="0.25">
      <c r="A490" s="9" t="str">
        <f t="shared" si="78"/>
        <v>-</v>
      </c>
      <c r="B490" s="8">
        <v>415</v>
      </c>
      <c r="C490" s="5" t="str">
        <f t="shared" si="80"/>
        <v/>
      </c>
      <c r="D490" s="5" t="str">
        <f t="shared" si="80"/>
        <v/>
      </c>
      <c r="E490" s="5" t="str">
        <f t="shared" si="80"/>
        <v/>
      </c>
      <c r="F490" s="5" t="str">
        <f t="shared" si="80"/>
        <v/>
      </c>
      <c r="G490" s="5">
        <f t="shared" si="80"/>
        <v>0.16610482607278462</v>
      </c>
      <c r="H490" s="7">
        <f t="shared" si="73"/>
        <v>0.16610482607278462</v>
      </c>
      <c r="I490" s="6">
        <f t="shared" si="74"/>
        <v>68.933502820205618</v>
      </c>
      <c r="J490" s="4"/>
      <c r="K490" s="5">
        <f t="shared" si="75"/>
        <v>146.13902597883592</v>
      </c>
      <c r="L490" s="5">
        <f t="shared" si="76"/>
        <v>26.374079999999999</v>
      </c>
      <c r="M490" s="5">
        <f t="shared" si="77"/>
        <v>119.76494597883593</v>
      </c>
      <c r="N490" s="4"/>
    </row>
    <row r="491" spans="1:14" ht="15.75" x14ac:dyDescent="0.25">
      <c r="A491" s="9" t="str">
        <f t="shared" si="78"/>
        <v>-</v>
      </c>
      <c r="B491" s="8">
        <v>420</v>
      </c>
      <c r="C491" s="5" t="str">
        <f t="shared" si="80"/>
        <v/>
      </c>
      <c r="D491" s="5" t="str">
        <f t="shared" si="80"/>
        <v/>
      </c>
      <c r="E491" s="5" t="str">
        <f t="shared" si="80"/>
        <v/>
      </c>
      <c r="F491" s="5" t="str">
        <f t="shared" si="80"/>
        <v/>
      </c>
      <c r="G491" s="5">
        <f t="shared" si="80"/>
        <v>0.16429848581041445</v>
      </c>
      <c r="H491" s="7">
        <f t="shared" si="73"/>
        <v>0.16429848581041445</v>
      </c>
      <c r="I491" s="6">
        <f t="shared" si="74"/>
        <v>69.005364040374076</v>
      </c>
      <c r="J491" s="4"/>
      <c r="K491" s="5">
        <f t="shared" si="75"/>
        <v>146.29137176559303</v>
      </c>
      <c r="L491" s="5">
        <f t="shared" si="76"/>
        <v>26.691839999999996</v>
      </c>
      <c r="M491" s="5">
        <f t="shared" si="77"/>
        <v>119.59953176559303</v>
      </c>
      <c r="N491" s="4"/>
    </row>
    <row r="492" spans="1:14" ht="15.75" x14ac:dyDescent="0.25">
      <c r="A492" s="9" t="str">
        <f t="shared" si="78"/>
        <v>-</v>
      </c>
      <c r="B492" s="8">
        <v>425</v>
      </c>
      <c r="C492" s="5" t="str">
        <f t="shared" si="80"/>
        <v/>
      </c>
      <c r="D492" s="5" t="str">
        <f t="shared" si="80"/>
        <v/>
      </c>
      <c r="E492" s="5" t="str">
        <f t="shared" si="80"/>
        <v/>
      </c>
      <c r="F492" s="5" t="str">
        <f t="shared" si="80"/>
        <v/>
      </c>
      <c r="G492" s="5">
        <f t="shared" si="80"/>
        <v>0.16253281976542253</v>
      </c>
      <c r="H492" s="7">
        <f t="shared" si="73"/>
        <v>0.16253281976542253</v>
      </c>
      <c r="I492" s="6">
        <f t="shared" si="74"/>
        <v>69.076448400304571</v>
      </c>
      <c r="J492" s="4"/>
      <c r="K492" s="5">
        <f t="shared" si="75"/>
        <v>146.44207060864568</v>
      </c>
      <c r="L492" s="5">
        <f t="shared" si="76"/>
        <v>27.009599999999999</v>
      </c>
      <c r="M492" s="5">
        <f t="shared" si="77"/>
        <v>119.43247060864567</v>
      </c>
      <c r="N492" s="4"/>
    </row>
    <row r="493" spans="1:14" ht="15.75" x14ac:dyDescent="0.25">
      <c r="A493" s="9" t="str">
        <f t="shared" si="78"/>
        <v>-</v>
      </c>
      <c r="B493" s="8">
        <v>430</v>
      </c>
      <c r="C493" s="5" t="str">
        <f t="shared" si="80"/>
        <v/>
      </c>
      <c r="D493" s="5" t="str">
        <f t="shared" si="80"/>
        <v/>
      </c>
      <c r="E493" s="5" t="str">
        <f t="shared" si="80"/>
        <v/>
      </c>
      <c r="F493" s="5" t="str">
        <f t="shared" si="80"/>
        <v/>
      </c>
      <c r="G493" s="5">
        <f t="shared" si="80"/>
        <v>0.16080644951432668</v>
      </c>
      <c r="H493" s="7">
        <f t="shared" si="73"/>
        <v>0.16080644951432668</v>
      </c>
      <c r="I493" s="6">
        <f t="shared" si="74"/>
        <v>69.146773291160471</v>
      </c>
      <c r="J493" s="4"/>
      <c r="K493" s="5">
        <f t="shared" si="75"/>
        <v>146.5911593772602</v>
      </c>
      <c r="L493" s="5">
        <f t="shared" si="76"/>
        <v>27.327359999999995</v>
      </c>
      <c r="M493" s="5">
        <f t="shared" si="77"/>
        <v>119.2637993772602</v>
      </c>
      <c r="N493" s="4"/>
    </row>
    <row r="494" spans="1:14" ht="15.75" x14ac:dyDescent="0.25">
      <c r="A494" s="9" t="str">
        <f t="shared" si="78"/>
        <v>-</v>
      </c>
      <c r="B494" s="8">
        <v>435</v>
      </c>
      <c r="C494" s="5" t="str">
        <f t="shared" si="80"/>
        <v/>
      </c>
      <c r="D494" s="5" t="str">
        <f t="shared" si="80"/>
        <v/>
      </c>
      <c r="E494" s="5" t="str">
        <f t="shared" si="80"/>
        <v/>
      </c>
      <c r="F494" s="5" t="str">
        <f t="shared" si="80"/>
        <v/>
      </c>
      <c r="G494" s="5">
        <f t="shared" si="80"/>
        <v>0.15911805866232637</v>
      </c>
      <c r="H494" s="7">
        <f t="shared" si="73"/>
        <v>0.15911805866232637</v>
      </c>
      <c r="I494" s="6">
        <f t="shared" si="74"/>
        <v>69.216355518111968</v>
      </c>
      <c r="J494" s="4"/>
      <c r="K494" s="5">
        <f t="shared" si="75"/>
        <v>146.73867369839738</v>
      </c>
      <c r="L494" s="5">
        <f t="shared" si="76"/>
        <v>27.645119999999999</v>
      </c>
      <c r="M494" s="5">
        <f t="shared" si="77"/>
        <v>119.09355369839739</v>
      </c>
      <c r="N494" s="4"/>
    </row>
    <row r="495" spans="1:14" ht="15.75" x14ac:dyDescent="0.25">
      <c r="A495" s="9" t="str">
        <f t="shared" si="78"/>
        <v>-</v>
      </c>
      <c r="B495" s="8">
        <v>440</v>
      </c>
      <c r="C495" s="5" t="str">
        <f t="shared" si="80"/>
        <v/>
      </c>
      <c r="D495" s="5" t="str">
        <f t="shared" si="80"/>
        <v/>
      </c>
      <c r="E495" s="5" t="str">
        <f t="shared" si="80"/>
        <v/>
      </c>
      <c r="F495" s="5" t="str">
        <f t="shared" si="80"/>
        <v/>
      </c>
      <c r="G495" s="5">
        <f t="shared" si="80"/>
        <v>0.15746638937853813</v>
      </c>
      <c r="H495" s="7">
        <f t="shared" si="73"/>
        <v>0.15746638937853813</v>
      </c>
      <c r="I495" s="6">
        <f t="shared" si="74"/>
        <v>69.285211326556777</v>
      </c>
      <c r="J495" s="4"/>
      <c r="K495" s="5">
        <f t="shared" si="75"/>
        <v>146.88464801230037</v>
      </c>
      <c r="L495" s="5">
        <f t="shared" si="76"/>
        <v>27.962879999999998</v>
      </c>
      <c r="M495" s="5">
        <f t="shared" si="77"/>
        <v>118.92176801230038</v>
      </c>
      <c r="N495" s="4"/>
    </row>
    <row r="496" spans="1:14" ht="15.75" x14ac:dyDescent="0.25">
      <c r="A496" s="9" t="str">
        <f t="shared" si="78"/>
        <v>-</v>
      </c>
      <c r="B496" s="8">
        <v>445</v>
      </c>
      <c r="C496" s="5" t="str">
        <f t="shared" si="80"/>
        <v/>
      </c>
      <c r="D496" s="5" t="str">
        <f t="shared" si="80"/>
        <v/>
      </c>
      <c r="E496" s="5" t="str">
        <f t="shared" si="80"/>
        <v/>
      </c>
      <c r="F496" s="5" t="str">
        <f t="shared" si="80"/>
        <v/>
      </c>
      <c r="G496" s="5">
        <f t="shared" si="80"/>
        <v>0.15585023916153551</v>
      </c>
      <c r="H496" s="7">
        <f t="shared" si="73"/>
        <v>0.15585023916153551</v>
      </c>
      <c r="I496" s="6">
        <f t="shared" si="74"/>
        <v>69.353356426883295</v>
      </c>
      <c r="J496" s="4"/>
      <c r="K496" s="5">
        <f t="shared" si="75"/>
        <v>147.02911562499258</v>
      </c>
      <c r="L496" s="5">
        <f t="shared" si="76"/>
        <v>28.280639999999998</v>
      </c>
      <c r="M496" s="5">
        <f t="shared" si="77"/>
        <v>118.74847562499258</v>
      </c>
      <c r="N496" s="4"/>
    </row>
    <row r="497" spans="1:14" ht="15.75" x14ac:dyDescent="0.25">
      <c r="A497" s="9" t="str">
        <f t="shared" si="78"/>
        <v>-</v>
      </c>
      <c r="B497" s="8">
        <v>450</v>
      </c>
      <c r="C497" s="5" t="str">
        <f t="shared" ref="C497:G506" si="81">IF(AND($B497&gt;=C$402,$B497&lt;=C$403),(C$404/60)*$B497^(-C$405),"")</f>
        <v/>
      </c>
      <c r="D497" s="5" t="str">
        <f t="shared" si="81"/>
        <v/>
      </c>
      <c r="E497" s="5" t="str">
        <f t="shared" si="81"/>
        <v/>
      </c>
      <c r="F497" s="5" t="str">
        <f t="shared" si="81"/>
        <v/>
      </c>
      <c r="G497" s="5">
        <f t="shared" si="81"/>
        <v>0.15426845781749957</v>
      </c>
      <c r="H497" s="7">
        <f t="shared" si="73"/>
        <v>0.15426845781749957</v>
      </c>
      <c r="I497" s="6">
        <f t="shared" si="74"/>
        <v>69.42080601787481</v>
      </c>
      <c r="J497" s="4"/>
      <c r="K497" s="5">
        <f t="shared" si="75"/>
        <v>147.17210875789459</v>
      </c>
      <c r="L497" s="5">
        <f t="shared" si="76"/>
        <v>28.598399999999998</v>
      </c>
      <c r="M497" s="5">
        <f t="shared" si="77"/>
        <v>118.57370875789459</v>
      </c>
      <c r="N497" s="4"/>
    </row>
    <row r="498" spans="1:14" ht="15.75" x14ac:dyDescent="0.25">
      <c r="A498" s="9" t="str">
        <f t="shared" si="78"/>
        <v>-</v>
      </c>
      <c r="B498" s="8">
        <v>455</v>
      </c>
      <c r="C498" s="5" t="str">
        <f t="shared" si="81"/>
        <v/>
      </c>
      <c r="D498" s="5" t="str">
        <f t="shared" si="81"/>
        <v/>
      </c>
      <c r="E498" s="5" t="str">
        <f t="shared" si="81"/>
        <v/>
      </c>
      <c r="F498" s="5" t="str">
        <f t="shared" si="81"/>
        <v/>
      </c>
      <c r="G498" s="5">
        <f t="shared" si="81"/>
        <v>0.15271994463481678</v>
      </c>
      <c r="H498" s="7">
        <f t="shared" si="73"/>
        <v>0.15271994463481678</v>
      </c>
      <c r="I498" s="6">
        <f t="shared" si="74"/>
        <v>69.487574808841629</v>
      </c>
      <c r="J498" s="4"/>
      <c r="K498" s="5">
        <f t="shared" si="75"/>
        <v>147.31365859474425</v>
      </c>
      <c r="L498" s="5">
        <f t="shared" si="76"/>
        <v>28.916159999999998</v>
      </c>
      <c r="M498" s="5">
        <f t="shared" si="77"/>
        <v>118.39749859474426</v>
      </c>
      <c r="N498" s="4"/>
    </row>
    <row r="499" spans="1:14" ht="15.75" x14ac:dyDescent="0.25">
      <c r="A499" s="9" t="str">
        <f t="shared" si="78"/>
        <v>-</v>
      </c>
      <c r="B499" s="8">
        <v>460</v>
      </c>
      <c r="C499" s="5" t="str">
        <f t="shared" si="81"/>
        <v/>
      </c>
      <c r="D499" s="5" t="str">
        <f t="shared" si="81"/>
        <v/>
      </c>
      <c r="E499" s="5" t="str">
        <f t="shared" si="81"/>
        <v/>
      </c>
      <c r="F499" s="5" t="str">
        <f t="shared" si="81"/>
        <v/>
      </c>
      <c r="G499" s="5">
        <f t="shared" si="81"/>
        <v>0.15120364574035769</v>
      </c>
      <c r="H499" s="7">
        <f t="shared" si="73"/>
        <v>0.15120364574035769</v>
      </c>
      <c r="I499" s="6">
        <f t="shared" si="74"/>
        <v>69.553677040564537</v>
      </c>
      <c r="J499" s="4"/>
      <c r="K499" s="5">
        <f t="shared" si="75"/>
        <v>147.45379532599682</v>
      </c>
      <c r="L499" s="5">
        <f t="shared" si="76"/>
        <v>29.233919999999998</v>
      </c>
      <c r="M499" s="5">
        <f t="shared" si="77"/>
        <v>118.21987532599682</v>
      </c>
      <c r="N499" s="4"/>
    </row>
    <row r="500" spans="1:14" ht="15.75" x14ac:dyDescent="0.25">
      <c r="A500" s="9" t="str">
        <f t="shared" si="78"/>
        <v>-</v>
      </c>
      <c r="B500" s="8">
        <v>465</v>
      </c>
      <c r="C500" s="5" t="str">
        <f t="shared" si="81"/>
        <v/>
      </c>
      <c r="D500" s="5" t="str">
        <f t="shared" si="81"/>
        <v/>
      </c>
      <c r="E500" s="5" t="str">
        <f t="shared" si="81"/>
        <v/>
      </c>
      <c r="F500" s="5" t="str">
        <f t="shared" si="81"/>
        <v/>
      </c>
      <c r="G500" s="5">
        <f t="shared" si="81"/>
        <v>0.14971855162392572</v>
      </c>
      <c r="H500" s="7">
        <f t="shared" si="73"/>
        <v>0.14971855162392572</v>
      </c>
      <c r="I500" s="6">
        <f t="shared" si="74"/>
        <v>69.619126505125465</v>
      </c>
      <c r="J500" s="4"/>
      <c r="K500" s="5">
        <f t="shared" si="75"/>
        <v>147.59254819086598</v>
      </c>
      <c r="L500" s="5">
        <f t="shared" si="76"/>
        <v>29.551679999999998</v>
      </c>
      <c r="M500" s="5">
        <f t="shared" si="77"/>
        <v>118.04086819086598</v>
      </c>
      <c r="N500" s="4"/>
    </row>
    <row r="501" spans="1:14" ht="15.75" x14ac:dyDescent="0.25">
      <c r="A501" s="9" t="str">
        <f t="shared" si="78"/>
        <v>-</v>
      </c>
      <c r="B501" s="8">
        <v>470</v>
      </c>
      <c r="C501" s="5" t="str">
        <f t="shared" si="81"/>
        <v/>
      </c>
      <c r="D501" s="5" t="str">
        <f t="shared" si="81"/>
        <v/>
      </c>
      <c r="E501" s="5" t="str">
        <f t="shared" si="81"/>
        <v/>
      </c>
      <c r="F501" s="5" t="str">
        <f t="shared" si="81"/>
        <v/>
      </c>
      <c r="G501" s="5">
        <f t="shared" si="81"/>
        <v>0.14826369481849977</v>
      </c>
      <c r="H501" s="7">
        <f t="shared" si="73"/>
        <v>0.14826369481849977</v>
      </c>
      <c r="I501" s="6">
        <f t="shared" si="74"/>
        <v>69.683936564694889</v>
      </c>
      <c r="J501" s="4"/>
      <c r="K501" s="5">
        <f t="shared" si="75"/>
        <v>147.72994551715317</v>
      </c>
      <c r="L501" s="5">
        <f t="shared" si="76"/>
        <v>29.869439999999997</v>
      </c>
      <c r="M501" s="5">
        <f t="shared" si="77"/>
        <v>117.86050551715317</v>
      </c>
      <c r="N501" s="4"/>
    </row>
    <row r="502" spans="1:14" ht="15.75" x14ac:dyDescent="0.25">
      <c r="A502" s="9" t="str">
        <f t="shared" si="78"/>
        <v>-</v>
      </c>
      <c r="B502" s="8">
        <v>475</v>
      </c>
      <c r="C502" s="5" t="str">
        <f t="shared" si="81"/>
        <v/>
      </c>
      <c r="D502" s="5" t="str">
        <f t="shared" si="81"/>
        <v/>
      </c>
      <c r="E502" s="5" t="str">
        <f t="shared" si="81"/>
        <v/>
      </c>
      <c r="F502" s="5" t="str">
        <f t="shared" si="81"/>
        <v/>
      </c>
      <c r="G502" s="5">
        <f t="shared" si="81"/>
        <v>0.14683814772493264</v>
      </c>
      <c r="H502" s="7">
        <f t="shared" si="73"/>
        <v>0.14683814772493264</v>
      </c>
      <c r="I502" s="6">
        <f t="shared" si="74"/>
        <v>69.748120169343011</v>
      </c>
      <c r="J502" s="4"/>
      <c r="K502" s="5">
        <f t="shared" si="75"/>
        <v>147.86601475900719</v>
      </c>
      <c r="L502" s="5">
        <f t="shared" si="76"/>
        <v>30.187199999999997</v>
      </c>
      <c r="M502" s="5">
        <f t="shared" si="77"/>
        <v>117.6788147590072</v>
      </c>
      <c r="N502" s="4"/>
    </row>
    <row r="503" spans="1:14" ht="15.75" x14ac:dyDescent="0.25">
      <c r="A503" s="9" t="str">
        <f t="shared" si="78"/>
        <v>-</v>
      </c>
      <c r="B503" s="8">
        <v>480</v>
      </c>
      <c r="C503" s="5" t="str">
        <f t="shared" si="81"/>
        <v/>
      </c>
      <c r="D503" s="5" t="str">
        <f t="shared" si="81"/>
        <v/>
      </c>
      <c r="E503" s="5" t="str">
        <f t="shared" si="81"/>
        <v/>
      </c>
      <c r="F503" s="5" t="str">
        <f t="shared" si="81"/>
        <v/>
      </c>
      <c r="G503" s="5">
        <f t="shared" si="81"/>
        <v>0.14544102057069427</v>
      </c>
      <c r="H503" s="7">
        <f t="shared" si="73"/>
        <v>0.14544102057069427</v>
      </c>
      <c r="I503" s="6">
        <f t="shared" si="74"/>
        <v>69.811689873933247</v>
      </c>
      <c r="J503" s="4"/>
      <c r="K503" s="5">
        <f t="shared" si="75"/>
        <v>148.0007825327385</v>
      </c>
      <c r="L503" s="5">
        <f t="shared" si="76"/>
        <v>30.504960000000001</v>
      </c>
      <c r="M503" s="5">
        <f t="shared" si="77"/>
        <v>117.4958225327385</v>
      </c>
      <c r="N503" s="4"/>
    </row>
    <row r="504" spans="1:14" ht="15.75" x14ac:dyDescent="0.25">
      <c r="A504" s="9" t="str">
        <f t="shared" si="78"/>
        <v>-</v>
      </c>
      <c r="B504" s="8">
        <v>485</v>
      </c>
      <c r="C504" s="5" t="str">
        <f t="shared" si="81"/>
        <v/>
      </c>
      <c r="D504" s="5" t="str">
        <f t="shared" si="81"/>
        <v/>
      </c>
      <c r="E504" s="5" t="str">
        <f t="shared" si="81"/>
        <v/>
      </c>
      <c r="F504" s="5" t="str">
        <f t="shared" si="81"/>
        <v/>
      </c>
      <c r="G504" s="5">
        <f t="shared" si="81"/>
        <v>0.14407145949310476</v>
      </c>
      <c r="H504" s="7">
        <f t="shared" si="73"/>
        <v>0.14407145949310476</v>
      </c>
      <c r="I504" s="6">
        <f t="shared" si="74"/>
        <v>69.874657854155814</v>
      </c>
      <c r="J504" s="4"/>
      <c r="K504" s="5">
        <f t="shared" si="75"/>
        <v>148.13427465081031</v>
      </c>
      <c r="L504" s="5">
        <f t="shared" si="76"/>
        <v>30.822719999999997</v>
      </c>
      <c r="M504" s="5">
        <f t="shared" si="77"/>
        <v>117.31155465081031</v>
      </c>
      <c r="N504" s="4"/>
    </row>
    <row r="505" spans="1:14" ht="15.75" x14ac:dyDescent="0.25">
      <c r="A505" s="9" t="str">
        <f t="shared" si="78"/>
        <v>-</v>
      </c>
      <c r="B505" s="8">
        <v>490</v>
      </c>
      <c r="C505" s="5" t="str">
        <f t="shared" si="81"/>
        <v/>
      </c>
      <c r="D505" s="5" t="str">
        <f t="shared" si="81"/>
        <v/>
      </c>
      <c r="E505" s="5" t="str">
        <f t="shared" si="81"/>
        <v/>
      </c>
      <c r="F505" s="5" t="str">
        <f t="shared" si="81"/>
        <v/>
      </c>
      <c r="G505" s="5">
        <f t="shared" si="81"/>
        <v>0.14272864473827035</v>
      </c>
      <c r="H505" s="7">
        <f t="shared" si="73"/>
        <v>0.14272864473827035</v>
      </c>
      <c r="I505" s="6">
        <f t="shared" si="74"/>
        <v>69.937035921752468</v>
      </c>
      <c r="J505" s="4"/>
      <c r="K505" s="5">
        <f t="shared" si="75"/>
        <v>148.26651615411524</v>
      </c>
      <c r="L505" s="5">
        <f t="shared" si="76"/>
        <v>31.140479999999997</v>
      </c>
      <c r="M505" s="5">
        <f t="shared" si="77"/>
        <v>117.12603615411524</v>
      </c>
      <c r="N505" s="4"/>
    </row>
    <row r="506" spans="1:14" ht="15.75" x14ac:dyDescent="0.25">
      <c r="A506" s="9" t="str">
        <f t="shared" si="78"/>
        <v>-</v>
      </c>
      <c r="B506" s="8">
        <v>495</v>
      </c>
      <c r="C506" s="5" t="str">
        <f t="shared" si="81"/>
        <v/>
      </c>
      <c r="D506" s="5" t="str">
        <f t="shared" si="81"/>
        <v/>
      </c>
      <c r="E506" s="5" t="str">
        <f t="shared" si="81"/>
        <v/>
      </c>
      <c r="F506" s="5" t="str">
        <f t="shared" si="81"/>
        <v/>
      </c>
      <c r="G506" s="5">
        <f t="shared" si="81"/>
        <v>0.14141178896764028</v>
      </c>
      <c r="H506" s="7">
        <f t="shared" si="73"/>
        <v>0.14141178896764028</v>
      </c>
      <c r="I506" s="6">
        <f t="shared" si="74"/>
        <v>69.998835538981936</v>
      </c>
      <c r="J506" s="4"/>
      <c r="K506" s="5">
        <f t="shared" si="75"/>
        <v>148.39753134264171</v>
      </c>
      <c r="L506" s="5">
        <f t="shared" si="76"/>
        <v>31.458239999999996</v>
      </c>
      <c r="M506" s="5">
        <f t="shared" si="77"/>
        <v>116.93929134264172</v>
      </c>
      <c r="N506" s="4"/>
    </row>
    <row r="507" spans="1:14" ht="15.75" x14ac:dyDescent="0.25">
      <c r="A507" s="9" t="str">
        <f t="shared" si="78"/>
        <v>-</v>
      </c>
      <c r="B507" s="8">
        <v>500</v>
      </c>
      <c r="C507" s="5" t="str">
        <f t="shared" ref="C507:G516" si="82">IF(AND($B507&gt;=C$402,$B507&lt;=C$403),(C$404/60)*$B507^(-C$405),"")</f>
        <v/>
      </c>
      <c r="D507" s="5" t="str">
        <f t="shared" si="82"/>
        <v/>
      </c>
      <c r="E507" s="5" t="str">
        <f t="shared" si="82"/>
        <v/>
      </c>
      <c r="F507" s="5" t="str">
        <f t="shared" si="82"/>
        <v/>
      </c>
      <c r="G507" s="5">
        <f t="shared" si="82"/>
        <v>0.14012013566474088</v>
      </c>
      <c r="H507" s="7">
        <f t="shared" si="73"/>
        <v>0.14012013566474088</v>
      </c>
      <c r="I507" s="6">
        <f t="shared" si="74"/>
        <v>70.060067832370436</v>
      </c>
      <c r="J507" s="4"/>
      <c r="K507" s="5">
        <f t="shared" si="75"/>
        <v>148.52734380462533</v>
      </c>
      <c r="L507" s="5">
        <f t="shared" si="76"/>
        <v>31.775999999999996</v>
      </c>
      <c r="M507" s="5">
        <f t="shared" si="77"/>
        <v>116.75134380462534</v>
      </c>
      <c r="N507" s="4"/>
    </row>
    <row r="508" spans="1:14" ht="15.75" x14ac:dyDescent="0.25">
      <c r="A508" s="9" t="str">
        <f t="shared" si="78"/>
        <v>-</v>
      </c>
      <c r="B508" s="8">
        <v>505</v>
      </c>
      <c r="C508" s="5" t="str">
        <f t="shared" si="82"/>
        <v/>
      </c>
      <c r="D508" s="5" t="str">
        <f t="shared" si="82"/>
        <v/>
      </c>
      <c r="E508" s="5" t="str">
        <f t="shared" si="82"/>
        <v/>
      </c>
      <c r="F508" s="5" t="str">
        <f t="shared" si="82"/>
        <v/>
      </c>
      <c r="G508" s="5">
        <f t="shared" si="82"/>
        <v>0.13885295763522773</v>
      </c>
      <c r="H508" s="7">
        <f t="shared" si="73"/>
        <v>0.13885295763522773</v>
      </c>
      <c r="I508" s="6">
        <f t="shared" si="74"/>
        <v>70.120743605789997</v>
      </c>
      <c r="J508" s="4"/>
      <c r="K508" s="5">
        <f t="shared" si="75"/>
        <v>148.65597644427478</v>
      </c>
      <c r="L508" s="5">
        <f t="shared" si="76"/>
        <v>32.093759999999996</v>
      </c>
      <c r="M508" s="5">
        <f t="shared" si="77"/>
        <v>116.56221644427478</v>
      </c>
      <c r="N508" s="4"/>
    </row>
    <row r="509" spans="1:14" ht="15.75" x14ac:dyDescent="0.25">
      <c r="A509" s="9" t="str">
        <f t="shared" si="78"/>
        <v>-</v>
      </c>
      <c r="B509" s="8">
        <v>510</v>
      </c>
      <c r="C509" s="5" t="str">
        <f t="shared" si="82"/>
        <v/>
      </c>
      <c r="D509" s="5" t="str">
        <f t="shared" si="82"/>
        <v/>
      </c>
      <c r="E509" s="5" t="str">
        <f t="shared" si="82"/>
        <v/>
      </c>
      <c r="F509" s="5" t="str">
        <f t="shared" si="82"/>
        <v/>
      </c>
      <c r="G509" s="5">
        <f t="shared" si="82"/>
        <v>0.1376095555939274</v>
      </c>
      <c r="H509" s="7">
        <f t="shared" si="73"/>
        <v>0.1376095555939274</v>
      </c>
      <c r="I509" s="6">
        <f t="shared" si="74"/>
        <v>70.180873352902978</v>
      </c>
      <c r="J509" s="4"/>
      <c r="K509" s="5">
        <f t="shared" si="75"/>
        <v>148.78345150815431</v>
      </c>
      <c r="L509" s="5">
        <f t="shared" si="76"/>
        <v>32.411519999999996</v>
      </c>
      <c r="M509" s="5">
        <f t="shared" si="77"/>
        <v>116.37193150815432</v>
      </c>
      <c r="N509" s="4"/>
    </row>
    <row r="510" spans="1:14" ht="15.75" x14ac:dyDescent="0.25">
      <c r="A510" s="9" t="str">
        <f t="shared" si="78"/>
        <v>-</v>
      </c>
      <c r="B510" s="8">
        <v>515</v>
      </c>
      <c r="C510" s="5" t="str">
        <f t="shared" si="82"/>
        <v/>
      </c>
      <c r="D510" s="5" t="str">
        <f t="shared" si="82"/>
        <v/>
      </c>
      <c r="E510" s="5" t="str">
        <f t="shared" si="82"/>
        <v/>
      </c>
      <c r="F510" s="5" t="str">
        <f t="shared" si="82"/>
        <v/>
      </c>
      <c r="G510" s="5">
        <f t="shared" si="82"/>
        <v>0.13638925683302916</v>
      </c>
      <c r="H510" s="7">
        <f t="shared" si="73"/>
        <v>0.13638925683302916</v>
      </c>
      <c r="I510" s="6">
        <f t="shared" si="74"/>
        <v>70.240467269010011</v>
      </c>
      <c r="J510" s="4"/>
      <c r="K510" s="5">
        <f t="shared" si="75"/>
        <v>148.90979061030123</v>
      </c>
      <c r="L510" s="5">
        <f t="shared" si="76"/>
        <v>32.729279999999996</v>
      </c>
      <c r="M510" s="5">
        <f t="shared" si="77"/>
        <v>116.18051061030124</v>
      </c>
      <c r="N510" s="4"/>
    </row>
    <row r="511" spans="1:14" ht="15.75" x14ac:dyDescent="0.25">
      <c r="A511" s="9" t="str">
        <f t="shared" si="78"/>
        <v>-</v>
      </c>
      <c r="B511" s="8">
        <v>520</v>
      </c>
      <c r="C511" s="5" t="str">
        <f t="shared" si="82"/>
        <v/>
      </c>
      <c r="D511" s="5" t="str">
        <f t="shared" si="82"/>
        <v/>
      </c>
      <c r="E511" s="5" t="str">
        <f t="shared" si="82"/>
        <v/>
      </c>
      <c r="F511" s="5" t="str">
        <f t="shared" si="82"/>
        <v/>
      </c>
      <c r="G511" s="5">
        <f t="shared" si="82"/>
        <v>0.13519141396603021</v>
      </c>
      <c r="H511" s="7">
        <f t="shared" si="73"/>
        <v>0.13519141396603021</v>
      </c>
      <c r="I511" s="6">
        <f t="shared" si="74"/>
        <v>70.299535262335709</v>
      </c>
      <c r="J511" s="4"/>
      <c r="K511" s="5">
        <f t="shared" si="75"/>
        <v>149.0350147561517</v>
      </c>
      <c r="L511" s="5">
        <f t="shared" si="76"/>
        <v>33.047040000000003</v>
      </c>
      <c r="M511" s="5">
        <f t="shared" si="77"/>
        <v>115.98797475615169</v>
      </c>
      <c r="N511" s="4"/>
    </row>
    <row r="512" spans="1:14" ht="15.75" x14ac:dyDescent="0.25">
      <c r="A512" s="9" t="str">
        <f t="shared" si="78"/>
        <v>-</v>
      </c>
      <c r="B512" s="8">
        <v>525</v>
      </c>
      <c r="C512" s="5" t="str">
        <f t="shared" si="82"/>
        <v/>
      </c>
      <c r="D512" s="5" t="str">
        <f t="shared" si="82"/>
        <v/>
      </c>
      <c r="E512" s="5" t="str">
        <f t="shared" si="82"/>
        <v/>
      </c>
      <c r="F512" s="5" t="str">
        <f t="shared" si="82"/>
        <v/>
      </c>
      <c r="G512" s="5">
        <f t="shared" si="82"/>
        <v>0.13401540374244303</v>
      </c>
      <c r="H512" s="7">
        <f t="shared" si="73"/>
        <v>0.13401540374244303</v>
      </c>
      <c r="I512" s="6">
        <f t="shared" si="74"/>
        <v>70.358086964782586</v>
      </c>
      <c r="J512" s="4"/>
      <c r="K512" s="5">
        <f t="shared" si="75"/>
        <v>149.15914436533907</v>
      </c>
      <c r="L512" s="5">
        <f t="shared" si="76"/>
        <v>33.364799999999995</v>
      </c>
      <c r="M512" s="5">
        <f t="shared" si="77"/>
        <v>115.79434436533907</v>
      </c>
      <c r="N512" s="4"/>
    </row>
    <row r="513" spans="1:14" ht="15.75" x14ac:dyDescent="0.25">
      <c r="A513" s="9" t="str">
        <f t="shared" si="78"/>
        <v>-</v>
      </c>
      <c r="B513" s="8">
        <v>530</v>
      </c>
      <c r="C513" s="5" t="str">
        <f t="shared" si="82"/>
        <v/>
      </c>
      <c r="D513" s="5" t="str">
        <f t="shared" si="82"/>
        <v/>
      </c>
      <c r="E513" s="5" t="str">
        <f t="shared" si="82"/>
        <v/>
      </c>
      <c r="F513" s="5" t="str">
        <f t="shared" si="82"/>
        <v/>
      </c>
      <c r="G513" s="5">
        <f t="shared" si="82"/>
        <v>0.13286062592865081</v>
      </c>
      <c r="H513" s="7">
        <f t="shared" si="73"/>
        <v>0.13286062592865081</v>
      </c>
      <c r="I513" s="6">
        <f t="shared" si="74"/>
        <v>70.41613174218493</v>
      </c>
      <c r="J513" s="4"/>
      <c r="K513" s="5">
        <f t="shared" si="75"/>
        <v>149.28219929343206</v>
      </c>
      <c r="L513" s="5">
        <f t="shared" si="76"/>
        <v>33.682559999999995</v>
      </c>
      <c r="M513" s="5">
        <f t="shared" si="77"/>
        <v>115.59963929343206</v>
      </c>
      <c r="N513" s="4"/>
    </row>
    <row r="514" spans="1:14" ht="15.75" x14ac:dyDescent="0.25">
      <c r="A514" s="9" t="str">
        <f t="shared" si="78"/>
        <v>-</v>
      </c>
      <c r="B514" s="8">
        <v>535</v>
      </c>
      <c r="C514" s="5" t="str">
        <f t="shared" si="82"/>
        <v/>
      </c>
      <c r="D514" s="5" t="str">
        <f t="shared" si="82"/>
        <v/>
      </c>
      <c r="E514" s="5" t="str">
        <f t="shared" si="82"/>
        <v/>
      </c>
      <c r="F514" s="5" t="str">
        <f t="shared" si="82"/>
        <v/>
      </c>
      <c r="G514" s="5">
        <f t="shared" si="82"/>
        <v>0.13172650225063348</v>
      </c>
      <c r="H514" s="7">
        <f t="shared" si="73"/>
        <v>0.13172650225063348</v>
      </c>
      <c r="I514" s="6">
        <f t="shared" si="74"/>
        <v>70.473678704088911</v>
      </c>
      <c r="J514" s="4"/>
      <c r="K514" s="5">
        <f t="shared" si="75"/>
        <v>149.40419885266849</v>
      </c>
      <c r="L514" s="5">
        <f t="shared" si="76"/>
        <v>34.000320000000002</v>
      </c>
      <c r="M514" s="5">
        <f t="shared" si="77"/>
        <v>115.40387885266848</v>
      </c>
      <c r="N514" s="4"/>
    </row>
    <row r="515" spans="1:14" ht="15.75" x14ac:dyDescent="0.25">
      <c r="A515" s="9" t="str">
        <f t="shared" si="78"/>
        <v>-</v>
      </c>
      <c r="B515" s="8">
        <v>540</v>
      </c>
      <c r="C515" s="5" t="str">
        <f t="shared" si="82"/>
        <v/>
      </c>
      <c r="D515" s="5" t="str">
        <f t="shared" si="82"/>
        <v/>
      </c>
      <c r="E515" s="5" t="str">
        <f t="shared" si="82"/>
        <v/>
      </c>
      <c r="F515" s="5" t="str">
        <f t="shared" si="82"/>
        <v/>
      </c>
      <c r="G515" s="5">
        <f t="shared" si="82"/>
        <v>0.13061247539460275</v>
      </c>
      <c r="H515" s="7">
        <f t="shared" si="73"/>
        <v>0.13061247539460275</v>
      </c>
      <c r="I515" s="6">
        <f t="shared" si="74"/>
        <v>70.530736713085489</v>
      </c>
      <c r="J515" s="4"/>
      <c r="K515" s="5">
        <f t="shared" si="75"/>
        <v>149.52516183174123</v>
      </c>
      <c r="L515" s="5">
        <f t="shared" si="76"/>
        <v>34.318079999999995</v>
      </c>
      <c r="M515" s="5">
        <f t="shared" si="77"/>
        <v>115.20708183174123</v>
      </c>
      <c r="N515" s="4"/>
    </row>
    <row r="516" spans="1:14" ht="15.75" x14ac:dyDescent="0.25">
      <c r="A516" s="9" t="str">
        <f t="shared" si="78"/>
        <v>-</v>
      </c>
      <c r="B516" s="8">
        <v>545</v>
      </c>
      <c r="C516" s="5" t="str">
        <f t="shared" si="82"/>
        <v/>
      </c>
      <c r="D516" s="5" t="str">
        <f t="shared" si="82"/>
        <v/>
      </c>
      <c r="E516" s="5" t="str">
        <f t="shared" si="82"/>
        <v/>
      </c>
      <c r="F516" s="5" t="str">
        <f t="shared" si="82"/>
        <v/>
      </c>
      <c r="G516" s="5">
        <f t="shared" si="82"/>
        <v>0.1295180080618728</v>
      </c>
      <c r="H516" s="7">
        <f t="shared" si="73"/>
        <v>0.1295180080618728</v>
      </c>
      <c r="I516" s="6">
        <f t="shared" si="74"/>
        <v>70.587314393720675</v>
      </c>
      <c r="J516" s="4"/>
      <c r="K516" s="5">
        <f t="shared" si="75"/>
        <v>149.64510651468782</v>
      </c>
      <c r="L516" s="5">
        <f t="shared" si="76"/>
        <v>34.635839999999995</v>
      </c>
      <c r="M516" s="5">
        <f t="shared" si="77"/>
        <v>115.00926651468782</v>
      </c>
      <c r="N516" s="4"/>
    </row>
    <row r="517" spans="1:14" ht="15.75" x14ac:dyDescent="0.25">
      <c r="A517" s="9" t="str">
        <f t="shared" si="78"/>
        <v>-</v>
      </c>
      <c r="B517" s="8">
        <v>550</v>
      </c>
      <c r="C517" s="5" t="str">
        <f t="shared" ref="C517:G526" si="83">IF(AND($B517&gt;=C$402,$B517&lt;=C$403),(C$404/60)*$B517^(-C$405),"")</f>
        <v/>
      </c>
      <c r="D517" s="5" t="str">
        <f t="shared" si="83"/>
        <v/>
      </c>
      <c r="E517" s="5" t="str">
        <f t="shared" si="83"/>
        <v/>
      </c>
      <c r="F517" s="5" t="str">
        <f t="shared" si="83"/>
        <v/>
      </c>
      <c r="G517" s="5">
        <f t="shared" si="83"/>
        <v>0.12844258207455658</v>
      </c>
      <c r="H517" s="7">
        <f t="shared" si="73"/>
        <v>0.12844258207455658</v>
      </c>
      <c r="I517" s="6">
        <f t="shared" si="74"/>
        <v>70.643420141006118</v>
      </c>
      <c r="J517" s="4"/>
      <c r="K517" s="5">
        <f t="shared" si="75"/>
        <v>149.76405069893295</v>
      </c>
      <c r="L517" s="5">
        <f t="shared" si="76"/>
        <v>34.953600000000002</v>
      </c>
      <c r="M517" s="5">
        <f t="shared" si="77"/>
        <v>114.81045069893295</v>
      </c>
      <c r="N517" s="4"/>
    </row>
    <row r="518" spans="1:14" ht="15.75" x14ac:dyDescent="0.25">
      <c r="A518" s="9" t="str">
        <f t="shared" si="78"/>
        <v>-</v>
      </c>
      <c r="B518" s="8">
        <v>555</v>
      </c>
      <c r="C518" s="5" t="str">
        <f t="shared" si="83"/>
        <v/>
      </c>
      <c r="D518" s="5" t="str">
        <f t="shared" si="83"/>
        <v/>
      </c>
      <c r="E518" s="5" t="str">
        <f t="shared" si="83"/>
        <v/>
      </c>
      <c r="F518" s="5" t="str">
        <f t="shared" si="83"/>
        <v/>
      </c>
      <c r="G518" s="5">
        <f t="shared" si="83"/>
        <v>0.12738569752891929</v>
      </c>
      <c r="H518" s="7">
        <f t="shared" si="73"/>
        <v>0.12738569752891929</v>
      </c>
      <c r="I518" s="6">
        <f t="shared" si="74"/>
        <v>70.69906212855021</v>
      </c>
      <c r="J518" s="4"/>
      <c r="K518" s="5">
        <f t="shared" si="75"/>
        <v>149.88201171252643</v>
      </c>
      <c r="L518" s="5">
        <f t="shared" si="76"/>
        <v>35.271360000000001</v>
      </c>
      <c r="M518" s="5">
        <f t="shared" si="77"/>
        <v>114.61065171252643</v>
      </c>
      <c r="N518" s="4"/>
    </row>
    <row r="519" spans="1:14" ht="15.75" x14ac:dyDescent="0.25">
      <c r="A519" s="9" t="str">
        <f t="shared" si="78"/>
        <v>-</v>
      </c>
      <c r="B519" s="8">
        <v>560</v>
      </c>
      <c r="C519" s="5" t="str">
        <f t="shared" si="83"/>
        <v/>
      </c>
      <c r="D519" s="5" t="str">
        <f t="shared" si="83"/>
        <v/>
      </c>
      <c r="E519" s="5" t="str">
        <f t="shared" si="83"/>
        <v/>
      </c>
      <c r="F519" s="5" t="str">
        <f t="shared" si="83"/>
        <v/>
      </c>
      <c r="G519" s="5">
        <f t="shared" si="83"/>
        <v>0.12634687199344999</v>
      </c>
      <c r="H519" s="7">
        <f t="shared" si="73"/>
        <v>0.12634687199344999</v>
      </c>
      <c r="I519" s="6">
        <f t="shared" si="74"/>
        <v>70.754248316331996</v>
      </c>
      <c r="J519" s="4"/>
      <c r="K519" s="5">
        <f t="shared" si="75"/>
        <v>149.99900643062381</v>
      </c>
      <c r="L519" s="5">
        <f t="shared" si="76"/>
        <v>35.589119999999994</v>
      </c>
      <c r="M519" s="5">
        <f t="shared" si="77"/>
        <v>114.40988643062381</v>
      </c>
      <c r="N519" s="4"/>
    </row>
    <row r="520" spans="1:14" ht="15.75" x14ac:dyDescent="0.25">
      <c r="A520" s="9" t="str">
        <f t="shared" si="78"/>
        <v>-</v>
      </c>
      <c r="B520" s="8">
        <v>565</v>
      </c>
      <c r="C520" s="5" t="str">
        <f t="shared" si="83"/>
        <v/>
      </c>
      <c r="D520" s="5" t="str">
        <f t="shared" si="83"/>
        <v/>
      </c>
      <c r="E520" s="5" t="str">
        <f t="shared" si="83"/>
        <v/>
      </c>
      <c r="F520" s="5" t="str">
        <f t="shared" si="83"/>
        <v/>
      </c>
      <c r="G520" s="5">
        <f t="shared" si="83"/>
        <v>0.12532563974891034</v>
      </c>
      <c r="H520" s="7">
        <f t="shared" si="73"/>
        <v>0.12532563974891034</v>
      </c>
      <c r="I520" s="6">
        <f t="shared" si="74"/>
        <v>70.808986458134342</v>
      </c>
      <c r="J520" s="4"/>
      <c r="K520" s="5">
        <f t="shared" si="75"/>
        <v>150.11505129124481</v>
      </c>
      <c r="L520" s="5">
        <f t="shared" si="76"/>
        <v>35.906879999999994</v>
      </c>
      <c r="M520" s="5">
        <f t="shared" si="77"/>
        <v>114.20817129124481</v>
      </c>
      <c r="N520" s="4"/>
    </row>
    <row r="521" spans="1:14" ht="15.75" x14ac:dyDescent="0.25">
      <c r="A521" s="9" t="str">
        <f t="shared" si="78"/>
        <v>-</v>
      </c>
      <c r="B521" s="8">
        <v>570</v>
      </c>
      <c r="C521" s="5" t="str">
        <f t="shared" si="83"/>
        <v/>
      </c>
      <c r="D521" s="5" t="str">
        <f t="shared" si="83"/>
        <v/>
      </c>
      <c r="E521" s="5" t="str">
        <f t="shared" si="83"/>
        <v/>
      </c>
      <c r="F521" s="5" t="str">
        <f t="shared" si="83"/>
        <v/>
      </c>
      <c r="G521" s="5">
        <f t="shared" si="83"/>
        <v>0.12432155106781795</v>
      </c>
      <c r="H521" s="7">
        <f t="shared" si="73"/>
        <v>0.12432155106781795</v>
      </c>
      <c r="I521" s="6">
        <f t="shared" si="74"/>
        <v>70.863284108656231</v>
      </c>
      <c r="J521" s="4"/>
      <c r="K521" s="5">
        <f t="shared" si="75"/>
        <v>150.2301623103512</v>
      </c>
      <c r="L521" s="5">
        <f t="shared" si="76"/>
        <v>36.224640000000001</v>
      </c>
      <c r="M521" s="5">
        <f t="shared" si="77"/>
        <v>114.00552231035121</v>
      </c>
      <c r="N521" s="4"/>
    </row>
    <row r="522" spans="1:14" ht="15.75" x14ac:dyDescent="0.25">
      <c r="A522" s="9" t="str">
        <f t="shared" si="78"/>
        <v>-</v>
      </c>
      <c r="B522" s="8">
        <v>575</v>
      </c>
      <c r="C522" s="5" t="str">
        <f t="shared" si="83"/>
        <v/>
      </c>
      <c r="D522" s="5" t="str">
        <f t="shared" si="83"/>
        <v/>
      </c>
      <c r="E522" s="5" t="str">
        <f t="shared" si="83"/>
        <v/>
      </c>
      <c r="F522" s="5" t="str">
        <f t="shared" si="83"/>
        <v/>
      </c>
      <c r="G522" s="5">
        <f t="shared" si="83"/>
        <v>0.12333417153098868</v>
      </c>
      <c r="H522" s="7">
        <f t="shared" si="73"/>
        <v>0.12333417153098868</v>
      </c>
      <c r="I522" s="6">
        <f t="shared" si="74"/>
        <v>70.917148630318493</v>
      </c>
      <c r="J522" s="4"/>
      <c r="K522" s="5">
        <f t="shared" si="75"/>
        <v>150.34435509627522</v>
      </c>
      <c r="L522" s="5">
        <f t="shared" si="76"/>
        <v>36.542399999999994</v>
      </c>
      <c r="M522" s="5">
        <f t="shared" si="77"/>
        <v>113.80195509627524</v>
      </c>
      <c r="N522" s="4"/>
    </row>
    <row r="523" spans="1:14" ht="15.75" x14ac:dyDescent="0.25">
      <c r="A523" s="9" t="str">
        <f t="shared" si="78"/>
        <v>-</v>
      </c>
      <c r="B523" s="8">
        <v>580</v>
      </c>
      <c r="C523" s="5" t="str">
        <f t="shared" si="83"/>
        <v/>
      </c>
      <c r="D523" s="5" t="str">
        <f t="shared" si="83"/>
        <v/>
      </c>
      <c r="E523" s="5" t="str">
        <f t="shared" si="83"/>
        <v/>
      </c>
      <c r="F523" s="5" t="str">
        <f t="shared" si="83"/>
        <v/>
      </c>
      <c r="G523" s="5">
        <f t="shared" si="83"/>
        <v>0.12236308137893302</v>
      </c>
      <c r="H523" s="7">
        <f t="shared" si="73"/>
        <v>0.12236308137893302</v>
      </c>
      <c r="I523" s="6">
        <f t="shared" si="74"/>
        <v>70.97058719978115</v>
      </c>
      <c r="J523" s="4"/>
      <c r="K523" s="5">
        <f t="shared" si="75"/>
        <v>150.45764486353602</v>
      </c>
      <c r="L523" s="5">
        <f t="shared" si="76"/>
        <v>36.860159999999993</v>
      </c>
      <c r="M523" s="5">
        <f t="shared" si="77"/>
        <v>113.59748486353602</v>
      </c>
      <c r="N523" s="4"/>
    </row>
    <row r="524" spans="1:14" ht="15.75" x14ac:dyDescent="0.25">
      <c r="A524" s="9" t="str">
        <f t="shared" si="78"/>
        <v>-</v>
      </c>
      <c r="B524" s="8">
        <v>585</v>
      </c>
      <c r="C524" s="5" t="str">
        <f t="shared" si="83"/>
        <v/>
      </c>
      <c r="D524" s="5" t="str">
        <f t="shared" si="83"/>
        <v/>
      </c>
      <c r="E524" s="5" t="str">
        <f t="shared" si="83"/>
        <v/>
      </c>
      <c r="F524" s="5" t="str">
        <f t="shared" si="83"/>
        <v/>
      </c>
      <c r="G524" s="5">
        <f t="shared" si="83"/>
        <v>0.12140787489604292</v>
      </c>
      <c r="H524" s="7">
        <f t="shared" si="73"/>
        <v>0.12140787489604292</v>
      </c>
      <c r="I524" s="6">
        <f t="shared" si="74"/>
        <v>71.023606814185115</v>
      </c>
      <c r="J524" s="4"/>
      <c r="K524" s="5">
        <f t="shared" si="75"/>
        <v>150.57004644607244</v>
      </c>
      <c r="L524" s="5">
        <f t="shared" si="76"/>
        <v>37.17792</v>
      </c>
      <c r="M524" s="5">
        <f t="shared" si="77"/>
        <v>113.39212644607244</v>
      </c>
      <c r="N524" s="4"/>
    </row>
    <row r="525" spans="1:14" ht="15.75" x14ac:dyDescent="0.25">
      <c r="A525" s="9" t="str">
        <f t="shared" si="78"/>
        <v>-</v>
      </c>
      <c r="B525" s="8">
        <v>590</v>
      </c>
      <c r="C525" s="5" t="str">
        <f t="shared" si="83"/>
        <v/>
      </c>
      <c r="D525" s="5" t="str">
        <f t="shared" si="83"/>
        <v/>
      </c>
      <c r="E525" s="5" t="str">
        <f t="shared" si="83"/>
        <v/>
      </c>
      <c r="F525" s="5" t="str">
        <f t="shared" si="83"/>
        <v/>
      </c>
      <c r="G525" s="5">
        <f t="shared" si="83"/>
        <v>0.12046815982564943</v>
      </c>
      <c r="H525" s="7">
        <f t="shared" si="73"/>
        <v>0.12046815982564943</v>
      </c>
      <c r="I525" s="6">
        <f t="shared" si="74"/>
        <v>71.076214297133163</v>
      </c>
      <c r="J525" s="4"/>
      <c r="K525" s="5">
        <f t="shared" si="75"/>
        <v>150.68157430992233</v>
      </c>
      <c r="L525" s="5">
        <f t="shared" si="76"/>
        <v>37.49568</v>
      </c>
      <c r="M525" s="5">
        <f t="shared" si="77"/>
        <v>113.18589430992233</v>
      </c>
      <c r="N525" s="4"/>
    </row>
    <row r="526" spans="1:14" ht="15.75" x14ac:dyDescent="0.25">
      <c r="A526" s="9" t="str">
        <f t="shared" si="78"/>
        <v>-</v>
      </c>
      <c r="B526" s="8">
        <v>595</v>
      </c>
      <c r="C526" s="5" t="str">
        <f t="shared" si="83"/>
        <v/>
      </c>
      <c r="D526" s="5" t="str">
        <f t="shared" si="83"/>
        <v/>
      </c>
      <c r="E526" s="5" t="str">
        <f t="shared" si="83"/>
        <v/>
      </c>
      <c r="F526" s="5" t="str">
        <f t="shared" si="83"/>
        <v/>
      </c>
      <c r="G526" s="5">
        <f t="shared" si="83"/>
        <v>0.11954355681415495</v>
      </c>
      <c r="H526" s="7">
        <f t="shared" si="73"/>
        <v>0.11954355681415495</v>
      </c>
      <c r="I526" s="6">
        <f t="shared" si="74"/>
        <v>71.128416304422188</v>
      </c>
      <c r="J526" s="4"/>
      <c r="K526" s="5">
        <f t="shared" si="75"/>
        <v>150.79224256537503</v>
      </c>
      <c r="L526" s="5">
        <f t="shared" si="76"/>
        <v>37.813439999999993</v>
      </c>
      <c r="M526" s="5">
        <f t="shared" si="77"/>
        <v>112.97880256537505</v>
      </c>
      <c r="N526" s="4"/>
    </row>
    <row r="527" spans="1:14" ht="15.75" x14ac:dyDescent="0.25">
      <c r="A527" s="9" t="str">
        <f t="shared" si="78"/>
        <v>-</v>
      </c>
      <c r="B527" s="8">
        <v>600</v>
      </c>
      <c r="C527" s="5" t="str">
        <f t="shared" ref="C527:G536" si="84">IF(AND($B527&gt;=C$402,$B527&lt;=C$403),(C$404/60)*$B527^(-C$405),"")</f>
        <v/>
      </c>
      <c r="D527" s="5" t="str">
        <f t="shared" si="84"/>
        <v/>
      </c>
      <c r="E527" s="5" t="str">
        <f t="shared" si="84"/>
        <v/>
      </c>
      <c r="F527" s="5" t="str">
        <f t="shared" si="84"/>
        <v/>
      </c>
      <c r="G527" s="5">
        <f t="shared" si="84"/>
        <v>0.11863369888256786</v>
      </c>
      <c r="H527" s="7">
        <f t="shared" si="73"/>
        <v>0.11863369888256786</v>
      </c>
      <c r="I527" s="6">
        <f t="shared" si="74"/>
        <v>71.180219329540719</v>
      </c>
      <c r="J527" s="4"/>
      <c r="K527" s="5">
        <f t="shared" si="75"/>
        <v>150.90206497862633</v>
      </c>
      <c r="L527" s="5">
        <f t="shared" si="76"/>
        <v>38.1312</v>
      </c>
      <c r="M527" s="5">
        <f t="shared" si="77"/>
        <v>112.77086497862632</v>
      </c>
      <c r="N527" s="4"/>
    </row>
    <row r="528" spans="1:14" ht="15.75" x14ac:dyDescent="0.25">
      <c r="A528" s="9" t="str">
        <f t="shared" si="78"/>
        <v>-</v>
      </c>
      <c r="B528" s="8">
        <v>605</v>
      </c>
      <c r="C528" s="5" t="str">
        <f t="shared" si="84"/>
        <v/>
      </c>
      <c r="D528" s="5" t="str">
        <f t="shared" si="84"/>
        <v/>
      </c>
      <c r="E528" s="5" t="str">
        <f t="shared" si="84"/>
        <v/>
      </c>
      <c r="F528" s="5" t="str">
        <f t="shared" si="84"/>
        <v/>
      </c>
      <c r="G528" s="5">
        <f t="shared" si="84"/>
        <v>0.11773823092386945</v>
      </c>
      <c r="H528" s="7">
        <f t="shared" si="73"/>
        <v>0.11773823092386945</v>
      </c>
      <c r="I528" s="6">
        <f t="shared" si="74"/>
        <v>71.231629708941014</v>
      </c>
      <c r="J528" s="4"/>
      <c r="K528" s="5">
        <f t="shared" si="75"/>
        <v>151.01105498295496</v>
      </c>
      <c r="L528" s="5">
        <f t="shared" si="76"/>
        <v>38.44896</v>
      </c>
      <c r="M528" s="5">
        <f t="shared" si="77"/>
        <v>112.56209498295496</v>
      </c>
      <c r="N528" s="4"/>
    </row>
    <row r="529" spans="1:14" ht="15.75" x14ac:dyDescent="0.25">
      <c r="A529" s="9" t="str">
        <f t="shared" si="78"/>
        <v>-</v>
      </c>
      <c r="B529" s="8">
        <v>610</v>
      </c>
      <c r="C529" s="5" t="str">
        <f t="shared" si="84"/>
        <v/>
      </c>
      <c r="D529" s="5" t="str">
        <f t="shared" si="84"/>
        <v/>
      </c>
      <c r="E529" s="5" t="str">
        <f t="shared" si="84"/>
        <v/>
      </c>
      <c r="F529" s="5" t="str">
        <f t="shared" si="84"/>
        <v/>
      </c>
      <c r="G529" s="5">
        <f t="shared" si="84"/>
        <v>0.11685680922475278</v>
      </c>
      <c r="H529" s="7">
        <f t="shared" si="73"/>
        <v>0.11685680922475278</v>
      </c>
      <c r="I529" s="6">
        <f t="shared" si="74"/>
        <v>71.282653627099194</v>
      </c>
      <c r="J529" s="4"/>
      <c r="K529" s="5">
        <f t="shared" si="75"/>
        <v>151.11922568945027</v>
      </c>
      <c r="L529" s="5">
        <f t="shared" si="76"/>
        <v>38.766719999999992</v>
      </c>
      <c r="M529" s="5">
        <f t="shared" si="77"/>
        <v>112.35250568945028</v>
      </c>
      <c r="N529" s="4"/>
    </row>
    <row r="530" spans="1:14" ht="15.75" x14ac:dyDescent="0.25">
      <c r="A530" s="9" t="str">
        <f t="shared" si="78"/>
        <v>-</v>
      </c>
      <c r="B530" s="8">
        <v>615</v>
      </c>
      <c r="C530" s="5" t="str">
        <f t="shared" si="84"/>
        <v/>
      </c>
      <c r="D530" s="5" t="str">
        <f t="shared" si="84"/>
        <v/>
      </c>
      <c r="E530" s="5" t="str">
        <f t="shared" si="84"/>
        <v/>
      </c>
      <c r="F530" s="5" t="str">
        <f t="shared" si="84"/>
        <v/>
      </c>
      <c r="G530" s="5">
        <f t="shared" si="84"/>
        <v>0.11598910101035956</v>
      </c>
      <c r="H530" s="7">
        <f t="shared" si="73"/>
        <v>0.11598910101035956</v>
      </c>
      <c r="I530" s="6">
        <f t="shared" si="74"/>
        <v>71.333297121371132</v>
      </c>
      <c r="J530" s="4"/>
      <c r="K530" s="5">
        <f t="shared" si="75"/>
        <v>151.22658989730681</v>
      </c>
      <c r="L530" s="5">
        <f t="shared" si="76"/>
        <v>39.084479999999999</v>
      </c>
      <c r="M530" s="5">
        <f t="shared" si="77"/>
        <v>112.14210989730681</v>
      </c>
      <c r="N530" s="4"/>
    </row>
    <row r="531" spans="1:14" ht="15.75" x14ac:dyDescent="0.25">
      <c r="A531" s="9" t="str">
        <f t="shared" si="78"/>
        <v>-</v>
      </c>
      <c r="B531" s="8">
        <v>620</v>
      </c>
      <c r="C531" s="5" t="str">
        <f t="shared" si="84"/>
        <v/>
      </c>
      <c r="D531" s="5" t="str">
        <f t="shared" si="84"/>
        <v/>
      </c>
      <c r="E531" s="5" t="str">
        <f t="shared" si="84"/>
        <v/>
      </c>
      <c r="F531" s="5" t="str">
        <f t="shared" si="84"/>
        <v/>
      </c>
      <c r="G531" s="5">
        <f t="shared" si="84"/>
        <v>0.1151347840107349</v>
      </c>
      <c r="H531" s="7">
        <f t="shared" si="73"/>
        <v>0.1151347840107349</v>
      </c>
      <c r="I531" s="6">
        <f t="shared" si="74"/>
        <v>71.383566086655634</v>
      </c>
      <c r="J531" s="4"/>
      <c r="K531" s="5">
        <f t="shared" si="75"/>
        <v>151.33316010370993</v>
      </c>
      <c r="L531" s="5">
        <f t="shared" si="76"/>
        <v>39.402239999999999</v>
      </c>
      <c r="M531" s="5">
        <f t="shared" si="77"/>
        <v>111.93092010370992</v>
      </c>
      <c r="N531" s="4"/>
    </row>
    <row r="532" spans="1:14" ht="15.75" x14ac:dyDescent="0.25">
      <c r="A532" s="9" t="str">
        <f t="shared" si="78"/>
        <v>-</v>
      </c>
      <c r="B532" s="8">
        <v>625</v>
      </c>
      <c r="C532" s="5" t="str">
        <f t="shared" si="84"/>
        <v/>
      </c>
      <c r="D532" s="5" t="str">
        <f t="shared" si="84"/>
        <v/>
      </c>
      <c r="E532" s="5" t="str">
        <f t="shared" si="84"/>
        <v/>
      </c>
      <c r="F532" s="5" t="str">
        <f t="shared" si="84"/>
        <v/>
      </c>
      <c r="G532" s="5">
        <f t="shared" si="84"/>
        <v>0.11429354604779829</v>
      </c>
      <c r="H532" s="7">
        <f t="shared" si="73"/>
        <v>0.11429354604779829</v>
      </c>
      <c r="I532" s="6">
        <f t="shared" si="74"/>
        <v>71.433466279873926</v>
      </c>
      <c r="J532" s="4"/>
      <c r="K532" s="5">
        <f t="shared" si="75"/>
        <v>151.43894851333272</v>
      </c>
      <c r="L532" s="5">
        <f t="shared" si="76"/>
        <v>39.72</v>
      </c>
      <c r="M532" s="5">
        <f t="shared" si="77"/>
        <v>111.71894851333272</v>
      </c>
      <c r="N532" s="4"/>
    </row>
    <row r="533" spans="1:14" ht="15.75" x14ac:dyDescent="0.25">
      <c r="A533" s="9" t="str">
        <f t="shared" si="78"/>
        <v>-</v>
      </c>
      <c r="B533" s="8">
        <v>630</v>
      </c>
      <c r="C533" s="5" t="str">
        <f t="shared" si="84"/>
        <v/>
      </c>
      <c r="D533" s="5" t="str">
        <f t="shared" si="84"/>
        <v/>
      </c>
      <c r="E533" s="5" t="str">
        <f t="shared" si="84"/>
        <v/>
      </c>
      <c r="F533" s="5" t="str">
        <f t="shared" si="84"/>
        <v/>
      </c>
      <c r="G533" s="5">
        <f t="shared" si="84"/>
        <v>0.113465084641703</v>
      </c>
      <c r="H533" s="7">
        <f t="shared" si="73"/>
        <v>0.113465084641703</v>
      </c>
      <c r="I533" s="6">
        <f t="shared" si="74"/>
        <v>71.483003324272886</v>
      </c>
      <c r="J533" s="4"/>
      <c r="K533" s="5">
        <f t="shared" si="75"/>
        <v>151.54396704745852</v>
      </c>
      <c r="L533" s="5">
        <f t="shared" si="76"/>
        <v>40.037759999999992</v>
      </c>
      <c r="M533" s="5">
        <f t="shared" si="77"/>
        <v>111.50620704745853</v>
      </c>
      <c r="N533" s="4"/>
    </row>
    <row r="534" spans="1:14" ht="15.75" x14ac:dyDescent="0.25">
      <c r="A534" s="9" t="str">
        <f t="shared" si="78"/>
        <v>-</v>
      </c>
      <c r="B534" s="8">
        <v>635</v>
      </c>
      <c r="C534" s="5" t="str">
        <f t="shared" si="84"/>
        <v/>
      </c>
      <c r="D534" s="5" t="str">
        <f t="shared" si="84"/>
        <v/>
      </c>
      <c r="E534" s="5" t="str">
        <f t="shared" si="84"/>
        <v/>
      </c>
      <c r="F534" s="5" t="str">
        <f t="shared" si="84"/>
        <v/>
      </c>
      <c r="G534" s="5">
        <f t="shared" si="84"/>
        <v>0.11264910663553047</v>
      </c>
      <c r="H534" s="7">
        <f t="shared" si="73"/>
        <v>0.11264910663553047</v>
      </c>
      <c r="I534" s="6">
        <f t="shared" si="74"/>
        <v>71.532182713561852</v>
      </c>
      <c r="J534" s="4"/>
      <c r="K534" s="5">
        <f t="shared" si="75"/>
        <v>151.64822735275112</v>
      </c>
      <c r="L534" s="5">
        <f t="shared" si="76"/>
        <v>40.355519999999999</v>
      </c>
      <c r="M534" s="5">
        <f t="shared" si="77"/>
        <v>111.29270735275112</v>
      </c>
      <c r="N534" s="4"/>
    </row>
    <row r="535" spans="1:14" ht="15.75" x14ac:dyDescent="0.25">
      <c r="A535" s="9" t="str">
        <f t="shared" si="78"/>
        <v>-</v>
      </c>
      <c r="B535" s="8">
        <v>640</v>
      </c>
      <c r="C535" s="5" t="str">
        <f t="shared" si="84"/>
        <v/>
      </c>
      <c r="D535" s="5" t="str">
        <f t="shared" si="84"/>
        <v/>
      </c>
      <c r="E535" s="5" t="str">
        <f t="shared" si="84"/>
        <v/>
      </c>
      <c r="F535" s="5" t="str">
        <f t="shared" si="84"/>
        <v/>
      </c>
      <c r="G535" s="5">
        <f t="shared" si="84"/>
        <v>0.11184532783732709</v>
      </c>
      <c r="H535" s="7">
        <f t="shared" ref="H535:H598" si="85">AVERAGE(C535:G535)</f>
        <v>0.11184532783732709</v>
      </c>
      <c r="I535" s="6">
        <f t="shared" ref="I535:I598" si="86">H535*B535</f>
        <v>71.581009815889331</v>
      </c>
      <c r="J535" s="4"/>
      <c r="K535" s="5">
        <f t="shared" ref="K535:K598" si="87">$C$394*I535/1000</f>
        <v>151.75174080968537</v>
      </c>
      <c r="L535" s="5">
        <f t="shared" ref="L535:L598" si="88">B535*60*$C$395/1000</f>
        <v>40.673279999999998</v>
      </c>
      <c r="M535" s="5">
        <f t="shared" ref="M535:M598" si="89">MAX(0,K535-L535)</f>
        <v>111.07846080968537</v>
      </c>
      <c r="N535" s="4"/>
    </row>
    <row r="536" spans="1:14" ht="15.75" x14ac:dyDescent="0.25">
      <c r="A536" s="9" t="str">
        <f t="shared" ref="A536:A599" si="90">IF(M536=$C$396,"MAX","-")</f>
        <v>-</v>
      </c>
      <c r="B536" s="8">
        <v>645</v>
      </c>
      <c r="C536" s="5" t="str">
        <f t="shared" si="84"/>
        <v/>
      </c>
      <c r="D536" s="5" t="str">
        <f t="shared" si="84"/>
        <v/>
      </c>
      <c r="E536" s="5" t="str">
        <f t="shared" si="84"/>
        <v/>
      </c>
      <c r="F536" s="5" t="str">
        <f t="shared" si="84"/>
        <v/>
      </c>
      <c r="G536" s="5">
        <f t="shared" si="84"/>
        <v>0.111053472678555</v>
      </c>
      <c r="H536" s="7">
        <f t="shared" si="85"/>
        <v>0.111053472678555</v>
      </c>
      <c r="I536" s="6">
        <f t="shared" si="86"/>
        <v>71.629489877667979</v>
      </c>
      <c r="J536" s="4"/>
      <c r="K536" s="5">
        <f t="shared" si="87"/>
        <v>151.8545185406561</v>
      </c>
      <c r="L536" s="5">
        <f t="shared" si="88"/>
        <v>40.991039999999991</v>
      </c>
      <c r="M536" s="5">
        <f t="shared" si="89"/>
        <v>110.8634785406561</v>
      </c>
      <c r="N536" s="4"/>
    </row>
    <row r="537" spans="1:14" ht="15.75" x14ac:dyDescent="0.25">
      <c r="A537" s="9" t="str">
        <f t="shared" si="90"/>
        <v>-</v>
      </c>
      <c r="B537" s="8">
        <v>650</v>
      </c>
      <c r="C537" s="5" t="str">
        <f t="shared" ref="C537:G546" si="91">IF(AND($B537&gt;=C$402,$B537&lt;=C$403),(C$404/60)*$B537^(-C$405),"")</f>
        <v/>
      </c>
      <c r="D537" s="5" t="str">
        <f t="shared" si="91"/>
        <v/>
      </c>
      <c r="E537" s="5" t="str">
        <f t="shared" si="91"/>
        <v/>
      </c>
      <c r="F537" s="5" t="str">
        <f t="shared" si="91"/>
        <v/>
      </c>
      <c r="G537" s="5">
        <f t="shared" si="91"/>
        <v>0.11027327388808374</v>
      </c>
      <c r="H537" s="7">
        <f t="shared" si="85"/>
        <v>0.11027327388808374</v>
      </c>
      <c r="I537" s="6">
        <f t="shared" si="86"/>
        <v>71.677628027254428</v>
      </c>
      <c r="J537" s="4"/>
      <c r="K537" s="5">
        <f t="shared" si="87"/>
        <v>151.9565714177794</v>
      </c>
      <c r="L537" s="5">
        <f t="shared" si="88"/>
        <v>41.308799999999998</v>
      </c>
      <c r="M537" s="5">
        <f t="shared" si="89"/>
        <v>110.64777141777941</v>
      </c>
      <c r="N537" s="4"/>
    </row>
    <row r="538" spans="1:14" ht="15.75" x14ac:dyDescent="0.25">
      <c r="A538" s="9" t="str">
        <f t="shared" si="90"/>
        <v>-</v>
      </c>
      <c r="B538" s="8">
        <v>655</v>
      </c>
      <c r="C538" s="5" t="str">
        <f t="shared" si="91"/>
        <v/>
      </c>
      <c r="D538" s="5" t="str">
        <f t="shared" si="91"/>
        <v/>
      </c>
      <c r="E538" s="5" t="str">
        <f t="shared" si="91"/>
        <v/>
      </c>
      <c r="F538" s="5" t="str">
        <f t="shared" si="91"/>
        <v/>
      </c>
      <c r="G538" s="5">
        <f t="shared" si="91"/>
        <v>0.10950447218090158</v>
      </c>
      <c r="H538" s="7">
        <f t="shared" si="85"/>
        <v>0.10950447218090158</v>
      </c>
      <c r="I538" s="6">
        <f t="shared" si="86"/>
        <v>71.725429278490537</v>
      </c>
      <c r="J538" s="4"/>
      <c r="K538" s="5">
        <f t="shared" si="87"/>
        <v>152.05791007039994</v>
      </c>
      <c r="L538" s="5">
        <f t="shared" si="88"/>
        <v>41.626559999999998</v>
      </c>
      <c r="M538" s="5">
        <f t="shared" si="89"/>
        <v>110.43135007039994</v>
      </c>
      <c r="N538" s="4"/>
    </row>
    <row r="539" spans="1:14" ht="15.75" x14ac:dyDescent="0.25">
      <c r="A539" s="9" t="str">
        <f t="shared" si="90"/>
        <v>-</v>
      </c>
      <c r="B539" s="8">
        <v>660</v>
      </c>
      <c r="C539" s="5" t="str">
        <f t="shared" si="91"/>
        <v/>
      </c>
      <c r="D539" s="5" t="str">
        <f t="shared" si="91"/>
        <v/>
      </c>
      <c r="E539" s="5" t="str">
        <f t="shared" si="91"/>
        <v/>
      </c>
      <c r="F539" s="5" t="str">
        <f t="shared" si="91"/>
        <v/>
      </c>
      <c r="G539" s="5">
        <f t="shared" si="91"/>
        <v>0.10874681596077529</v>
      </c>
      <c r="H539" s="7">
        <f t="shared" si="85"/>
        <v>0.10874681596077529</v>
      </c>
      <c r="I539" s="6">
        <f t="shared" si="86"/>
        <v>71.77289853411169</v>
      </c>
      <c r="J539" s="4"/>
      <c r="K539" s="5">
        <f t="shared" si="87"/>
        <v>152.15854489231677</v>
      </c>
      <c r="L539" s="5">
        <f t="shared" si="88"/>
        <v>41.944319999999998</v>
      </c>
      <c r="M539" s="5">
        <f t="shared" si="89"/>
        <v>110.21422489231676</v>
      </c>
      <c r="N539" s="4"/>
    </row>
    <row r="540" spans="1:14" ht="15.75" x14ac:dyDescent="0.25">
      <c r="A540" s="9" t="str">
        <f t="shared" si="90"/>
        <v>-</v>
      </c>
      <c r="B540" s="8">
        <v>665</v>
      </c>
      <c r="C540" s="5" t="str">
        <f t="shared" si="91"/>
        <v/>
      </c>
      <c r="D540" s="5" t="str">
        <f t="shared" si="91"/>
        <v/>
      </c>
      <c r="E540" s="5" t="str">
        <f t="shared" si="91"/>
        <v/>
      </c>
      <c r="F540" s="5" t="str">
        <f t="shared" si="91"/>
        <v/>
      </c>
      <c r="G540" s="5">
        <f t="shared" si="91"/>
        <v>0.10800006103613499</v>
      </c>
      <c r="H540" s="7">
        <f t="shared" si="85"/>
        <v>0.10800006103613499</v>
      </c>
      <c r="I540" s="6">
        <f t="shared" si="86"/>
        <v>71.820040589029773</v>
      </c>
      <c r="J540" s="4"/>
      <c r="K540" s="5">
        <f t="shared" si="87"/>
        <v>152.25848604874312</v>
      </c>
      <c r="L540" s="5">
        <f t="shared" si="88"/>
        <v>42.262079999999997</v>
      </c>
      <c r="M540" s="5">
        <f t="shared" si="89"/>
        <v>109.99640604874313</v>
      </c>
      <c r="N540" s="4"/>
    </row>
    <row r="541" spans="1:14" ht="15.75" x14ac:dyDescent="0.25">
      <c r="A541" s="9" t="str">
        <f t="shared" si="90"/>
        <v>-</v>
      </c>
      <c r="B541" s="8">
        <v>670</v>
      </c>
      <c r="C541" s="5" t="str">
        <f t="shared" si="91"/>
        <v/>
      </c>
      <c r="D541" s="5" t="str">
        <f t="shared" si="91"/>
        <v/>
      </c>
      <c r="E541" s="5" t="str">
        <f t="shared" si="91"/>
        <v/>
      </c>
      <c r="F541" s="5" t="str">
        <f t="shared" si="91"/>
        <v/>
      </c>
      <c r="G541" s="5">
        <f t="shared" si="91"/>
        <v>0.10726397034849895</v>
      </c>
      <c r="H541" s="7">
        <f t="shared" si="85"/>
        <v>0.10726397034849895</v>
      </c>
      <c r="I541" s="6">
        <f t="shared" si="86"/>
        <v>71.866860133494299</v>
      </c>
      <c r="J541" s="4"/>
      <c r="K541" s="5">
        <f t="shared" si="87"/>
        <v>152.35774348300791</v>
      </c>
      <c r="L541" s="5">
        <f t="shared" si="88"/>
        <v>42.579839999999997</v>
      </c>
      <c r="M541" s="5">
        <f t="shared" si="89"/>
        <v>109.77790348300792</v>
      </c>
      <c r="N541" s="4"/>
    </row>
    <row r="542" spans="1:14" ht="15.75" x14ac:dyDescent="0.25">
      <c r="A542" s="9" t="str">
        <f t="shared" si="90"/>
        <v>-</v>
      </c>
      <c r="B542" s="8">
        <v>675</v>
      </c>
      <c r="C542" s="5" t="str">
        <f t="shared" si="91"/>
        <v/>
      </c>
      <c r="D542" s="5" t="str">
        <f t="shared" si="91"/>
        <v/>
      </c>
      <c r="E542" s="5" t="str">
        <f t="shared" si="91"/>
        <v/>
      </c>
      <c r="F542" s="5" t="str">
        <f t="shared" si="91"/>
        <v/>
      </c>
      <c r="G542" s="5">
        <f t="shared" si="91"/>
        <v>0.10653831371279771</v>
      </c>
      <c r="H542" s="7">
        <f t="shared" si="85"/>
        <v>0.10653831371279771</v>
      </c>
      <c r="I542" s="6">
        <f t="shared" si="86"/>
        <v>71.913361756138457</v>
      </c>
      <c r="J542" s="4"/>
      <c r="K542" s="5">
        <f t="shared" si="87"/>
        <v>152.45632692301351</v>
      </c>
      <c r="L542" s="5">
        <f t="shared" si="88"/>
        <v>42.897599999999997</v>
      </c>
      <c r="M542" s="5">
        <f t="shared" si="89"/>
        <v>109.55872692301351</v>
      </c>
      <c r="N542" s="4"/>
    </row>
    <row r="543" spans="1:14" ht="15.75" x14ac:dyDescent="0.25">
      <c r="A543" s="9" t="str">
        <f t="shared" si="90"/>
        <v>-</v>
      </c>
      <c r="B543" s="8">
        <v>680</v>
      </c>
      <c r="C543" s="5" t="str">
        <f t="shared" si="91"/>
        <v/>
      </c>
      <c r="D543" s="5" t="str">
        <f t="shared" si="91"/>
        <v/>
      </c>
      <c r="E543" s="5" t="str">
        <f t="shared" si="91"/>
        <v/>
      </c>
      <c r="F543" s="5" t="str">
        <f t="shared" si="91"/>
        <v/>
      </c>
      <c r="G543" s="5">
        <f t="shared" si="91"/>
        <v>0.10582286756899251</v>
      </c>
      <c r="H543" s="7">
        <f t="shared" si="85"/>
        <v>0.10582286756899251</v>
      </c>
      <c r="I543" s="6">
        <f t="shared" si="86"/>
        <v>71.959549946914905</v>
      </c>
      <c r="J543" s="4"/>
      <c r="K543" s="5">
        <f t="shared" si="87"/>
        <v>152.55424588745962</v>
      </c>
      <c r="L543" s="5">
        <f t="shared" si="88"/>
        <v>43.21535999999999</v>
      </c>
      <c r="M543" s="5">
        <f t="shared" si="89"/>
        <v>109.33888588745963</v>
      </c>
      <c r="N543" s="4"/>
    </row>
    <row r="544" spans="1:14" ht="15.75" x14ac:dyDescent="0.25">
      <c r="A544" s="9" t="str">
        <f t="shared" si="90"/>
        <v>-</v>
      </c>
      <c r="B544" s="8">
        <v>685</v>
      </c>
      <c r="C544" s="5" t="str">
        <f t="shared" si="91"/>
        <v/>
      </c>
      <c r="D544" s="5" t="str">
        <f t="shared" si="91"/>
        <v/>
      </c>
      <c r="E544" s="5" t="str">
        <f t="shared" si="91"/>
        <v/>
      </c>
      <c r="F544" s="5" t="str">
        <f t="shared" si="91"/>
        <v/>
      </c>
      <c r="G544" s="5">
        <f t="shared" si="91"/>
        <v>0.10511741474441604</v>
      </c>
      <c r="H544" s="7">
        <f t="shared" si="85"/>
        <v>0.10511741474441604</v>
      </c>
      <c r="I544" s="6">
        <f t="shared" si="86"/>
        <v>72.005429099924982</v>
      </c>
      <c r="J544" s="4"/>
      <c r="K544" s="5">
        <f t="shared" si="87"/>
        <v>152.65150969184097</v>
      </c>
      <c r="L544" s="5">
        <f t="shared" si="88"/>
        <v>43.533119999999997</v>
      </c>
      <c r="M544" s="5">
        <f t="shared" si="89"/>
        <v>109.11838969184097</v>
      </c>
      <c r="N544" s="4"/>
    </row>
    <row r="545" spans="1:14" ht="15.75" x14ac:dyDescent="0.25">
      <c r="A545" s="9" t="str">
        <f t="shared" si="90"/>
        <v>-</v>
      </c>
      <c r="B545" s="8">
        <v>690</v>
      </c>
      <c r="C545" s="5" t="str">
        <f t="shared" si="91"/>
        <v/>
      </c>
      <c r="D545" s="5" t="str">
        <f t="shared" si="91"/>
        <v/>
      </c>
      <c r="E545" s="5" t="str">
        <f t="shared" si="91"/>
        <v/>
      </c>
      <c r="F545" s="5" t="str">
        <f t="shared" si="91"/>
        <v/>
      </c>
      <c r="G545" s="5">
        <f t="shared" si="91"/>
        <v>0.10442174422630182</v>
      </c>
      <c r="H545" s="7">
        <f t="shared" si="85"/>
        <v>0.10442174422630182</v>
      </c>
      <c r="I545" s="6">
        <f t="shared" si="86"/>
        <v>72.051003516148256</v>
      </c>
      <c r="J545" s="4"/>
      <c r="K545" s="5">
        <f t="shared" si="87"/>
        <v>152.74812745423432</v>
      </c>
      <c r="L545" s="5">
        <f t="shared" si="88"/>
        <v>43.850879999999997</v>
      </c>
      <c r="M545" s="5">
        <f t="shared" si="89"/>
        <v>108.89724745423433</v>
      </c>
      <c r="N545" s="4"/>
    </row>
    <row r="546" spans="1:14" ht="15.75" x14ac:dyDescent="0.25">
      <c r="A546" s="9" t="str">
        <f t="shared" si="90"/>
        <v>-</v>
      </c>
      <c r="B546" s="8">
        <v>695</v>
      </c>
      <c r="C546" s="5" t="str">
        <f t="shared" si="91"/>
        <v/>
      </c>
      <c r="D546" s="5" t="str">
        <f t="shared" si="91"/>
        <v/>
      </c>
      <c r="E546" s="5" t="str">
        <f t="shared" si="91"/>
        <v/>
      </c>
      <c r="F546" s="5" t="str">
        <f t="shared" si="91"/>
        <v/>
      </c>
      <c r="G546" s="5">
        <f t="shared" si="91"/>
        <v>0.10373565094399045</v>
      </c>
      <c r="H546" s="7">
        <f t="shared" si="85"/>
        <v>0.10373565094399045</v>
      </c>
      <c r="I546" s="6">
        <f t="shared" si="86"/>
        <v>72.096277406073369</v>
      </c>
      <c r="J546" s="4"/>
      <c r="K546" s="5">
        <f t="shared" si="87"/>
        <v>152.84410810087553</v>
      </c>
      <c r="L546" s="5">
        <f t="shared" si="88"/>
        <v>44.168639999999996</v>
      </c>
      <c r="M546" s="5">
        <f t="shared" si="89"/>
        <v>108.67546810087553</v>
      </c>
      <c r="N546" s="4"/>
    </row>
    <row r="547" spans="1:14" ht="15.75" x14ac:dyDescent="0.25">
      <c r="A547" s="9" t="str">
        <f t="shared" si="90"/>
        <v>-</v>
      </c>
      <c r="B547" s="8">
        <v>700</v>
      </c>
      <c r="C547" s="5" t="str">
        <f t="shared" ref="C547:G556" si="92">IF(AND($B547&gt;=C$402,$B547&lt;=C$403),(C$404/60)*$B547^(-C$405),"")</f>
        <v/>
      </c>
      <c r="D547" s="5" t="str">
        <f t="shared" si="92"/>
        <v/>
      </c>
      <c r="E547" s="5" t="str">
        <f t="shared" si="92"/>
        <v/>
      </c>
      <c r="F547" s="5" t="str">
        <f t="shared" si="92"/>
        <v/>
      </c>
      <c r="G547" s="5">
        <f t="shared" si="92"/>
        <v>0.1030589355603401</v>
      </c>
      <c r="H547" s="7">
        <f t="shared" si="85"/>
        <v>0.1030589355603401</v>
      </c>
      <c r="I547" s="6">
        <f t="shared" si="86"/>
        <v>72.141254892238067</v>
      </c>
      <c r="J547" s="4"/>
      <c r="K547" s="5">
        <f t="shared" si="87"/>
        <v>152.9394603715447</v>
      </c>
      <c r="L547" s="5">
        <f t="shared" si="88"/>
        <v>44.486399999999996</v>
      </c>
      <c r="M547" s="5">
        <f t="shared" si="89"/>
        <v>108.45306037154469</v>
      </c>
      <c r="N547" s="4"/>
    </row>
    <row r="548" spans="1:14" ht="15.75" x14ac:dyDescent="0.25">
      <c r="A548" s="9" t="str">
        <f t="shared" si="90"/>
        <v>-</v>
      </c>
      <c r="B548" s="8">
        <v>705</v>
      </c>
      <c r="C548" s="5" t="str">
        <f t="shared" si="92"/>
        <v/>
      </c>
      <c r="D548" s="5" t="str">
        <f t="shared" si="92"/>
        <v/>
      </c>
      <c r="E548" s="5" t="str">
        <f t="shared" si="92"/>
        <v/>
      </c>
      <c r="F548" s="5" t="str">
        <f t="shared" si="92"/>
        <v/>
      </c>
      <c r="G548" s="5">
        <f t="shared" si="92"/>
        <v>0.10239140427188485</v>
      </c>
      <c r="H548" s="7">
        <f t="shared" si="85"/>
        <v>0.10239140427188485</v>
      </c>
      <c r="I548" s="6">
        <f t="shared" si="86"/>
        <v>72.185940011678824</v>
      </c>
      <c r="J548" s="4"/>
      <c r="K548" s="5">
        <f t="shared" si="87"/>
        <v>153.03419282475912</v>
      </c>
      <c r="L548" s="5">
        <f t="shared" si="88"/>
        <v>44.804159999999996</v>
      </c>
      <c r="M548" s="5">
        <f t="shared" si="89"/>
        <v>108.23003282475912</v>
      </c>
      <c r="N548" s="4"/>
    </row>
    <row r="549" spans="1:14" ht="15.75" x14ac:dyDescent="0.25">
      <c r="A549" s="9" t="str">
        <f t="shared" si="90"/>
        <v>-</v>
      </c>
      <c r="B549" s="8">
        <v>710</v>
      </c>
      <c r="C549" s="5" t="str">
        <f t="shared" si="92"/>
        <v/>
      </c>
      <c r="D549" s="5" t="str">
        <f t="shared" si="92"/>
        <v/>
      </c>
      <c r="E549" s="5" t="str">
        <f t="shared" si="92"/>
        <v/>
      </c>
      <c r="F549" s="5" t="str">
        <f t="shared" si="92"/>
        <v/>
      </c>
      <c r="G549" s="5">
        <f t="shared" si="92"/>
        <v>0.10173286861731912</v>
      </c>
      <c r="H549" s="7">
        <f t="shared" si="85"/>
        <v>0.10173286861731912</v>
      </c>
      <c r="I549" s="6">
        <f t="shared" si="86"/>
        <v>72.23033671829657</v>
      </c>
      <c r="J549" s="4"/>
      <c r="K549" s="5">
        <f t="shared" si="87"/>
        <v>153.12831384278871</v>
      </c>
      <c r="L549" s="5">
        <f t="shared" si="88"/>
        <v>45.121919999999996</v>
      </c>
      <c r="M549" s="5">
        <f t="shared" si="89"/>
        <v>108.00639384278873</v>
      </c>
      <c r="N549" s="4"/>
    </row>
    <row r="550" spans="1:14" ht="15.75" x14ac:dyDescent="0.25">
      <c r="A550" s="9" t="str">
        <f t="shared" si="90"/>
        <v>-</v>
      </c>
      <c r="B550" s="8">
        <v>715</v>
      </c>
      <c r="C550" s="5" t="str">
        <f t="shared" si="92"/>
        <v/>
      </c>
      <c r="D550" s="5" t="str">
        <f t="shared" si="92"/>
        <v/>
      </c>
      <c r="E550" s="5" t="str">
        <f t="shared" si="92"/>
        <v/>
      </c>
      <c r="F550" s="5" t="str">
        <f t="shared" si="92"/>
        <v/>
      </c>
      <c r="G550" s="5">
        <f t="shared" si="92"/>
        <v>0.10108314529390196</v>
      </c>
      <c r="H550" s="7">
        <f t="shared" si="85"/>
        <v>0.10108314529390196</v>
      </c>
      <c r="I550" s="6">
        <f t="shared" si="86"/>
        <v>72.274448885139904</v>
      </c>
      <c r="J550" s="4"/>
      <c r="K550" s="5">
        <f t="shared" si="87"/>
        <v>153.22183163649657</v>
      </c>
      <c r="L550" s="5">
        <f t="shared" si="88"/>
        <v>45.439679999999996</v>
      </c>
      <c r="M550" s="5">
        <f t="shared" si="89"/>
        <v>107.78215163649658</v>
      </c>
      <c r="N550" s="4"/>
    </row>
    <row r="551" spans="1:14" ht="15.75" x14ac:dyDescent="0.25">
      <c r="A551" s="9" t="str">
        <f t="shared" si="90"/>
        <v>-</v>
      </c>
      <c r="B551" s="8">
        <v>720</v>
      </c>
      <c r="C551" s="5" t="str">
        <f t="shared" si="92"/>
        <v/>
      </c>
      <c r="D551" s="5" t="str">
        <f t="shared" si="92"/>
        <v/>
      </c>
      <c r="E551" s="5" t="str">
        <f t="shared" si="92"/>
        <v/>
      </c>
      <c r="F551" s="5" t="str">
        <f t="shared" si="92"/>
        <v/>
      </c>
      <c r="G551" s="5">
        <f t="shared" si="92"/>
        <v>0.10044205598140359</v>
      </c>
      <c r="H551" s="7">
        <f t="shared" si="85"/>
        <v>0.10044205598140359</v>
      </c>
      <c r="I551" s="6">
        <f t="shared" si="86"/>
        <v>72.318280306610575</v>
      </c>
      <c r="J551" s="4"/>
      <c r="K551" s="5">
        <f t="shared" si="87"/>
        <v>153.3147542500144</v>
      </c>
      <c r="L551" s="5">
        <f t="shared" si="88"/>
        <v>45.757439999999995</v>
      </c>
      <c r="M551" s="5">
        <f t="shared" si="89"/>
        <v>107.5573142500144</v>
      </c>
      <c r="N551" s="4"/>
    </row>
    <row r="552" spans="1:14" ht="15.75" x14ac:dyDescent="0.25">
      <c r="A552" s="9" t="str">
        <f t="shared" si="90"/>
        <v>-</v>
      </c>
      <c r="B552" s="8">
        <v>725</v>
      </c>
      <c r="C552" s="5" t="str">
        <f t="shared" si="92"/>
        <v/>
      </c>
      <c r="D552" s="5" t="str">
        <f t="shared" si="92"/>
        <v/>
      </c>
      <c r="E552" s="5" t="str">
        <f t="shared" si="92"/>
        <v/>
      </c>
      <c r="F552" s="5" t="str">
        <f t="shared" si="92"/>
        <v/>
      </c>
      <c r="G552" s="5">
        <f t="shared" si="92"/>
        <v>9.9809427173233545E-2</v>
      </c>
      <c r="H552" s="7">
        <f t="shared" si="85"/>
        <v>9.9809427173233545E-2</v>
      </c>
      <c r="I552" s="6">
        <f t="shared" si="86"/>
        <v>72.361834700594315</v>
      </c>
      <c r="J552" s="4"/>
      <c r="K552" s="5">
        <f t="shared" si="87"/>
        <v>153.40708956525995</v>
      </c>
      <c r="L552" s="5">
        <f t="shared" si="88"/>
        <v>46.075199999999995</v>
      </c>
      <c r="M552" s="5">
        <f t="shared" si="89"/>
        <v>107.33188956525996</v>
      </c>
      <c r="N552" s="4"/>
    </row>
    <row r="553" spans="1:14" ht="15.75" x14ac:dyDescent="0.25">
      <c r="A553" s="9" t="str">
        <f t="shared" si="90"/>
        <v>-</v>
      </c>
      <c r="B553" s="8">
        <v>730</v>
      </c>
      <c r="C553" s="5" t="str">
        <f t="shared" si="92"/>
        <v/>
      </c>
      <c r="D553" s="5" t="str">
        <f t="shared" si="92"/>
        <v/>
      </c>
      <c r="E553" s="5" t="str">
        <f t="shared" si="92"/>
        <v/>
      </c>
      <c r="F553" s="5" t="str">
        <f t="shared" si="92"/>
        <v/>
      </c>
      <c r="G553" s="5">
        <f t="shared" si="92"/>
        <v>9.9185090014409255E-2</v>
      </c>
      <c r="H553" s="7">
        <f t="shared" si="85"/>
        <v>9.9185090014409255E-2</v>
      </c>
      <c r="I553" s="6">
        <f t="shared" si="86"/>
        <v>72.405115710518757</v>
      </c>
      <c r="J553" s="4"/>
      <c r="K553" s="5">
        <f t="shared" si="87"/>
        <v>153.49884530629978</v>
      </c>
      <c r="L553" s="5">
        <f t="shared" si="88"/>
        <v>46.392960000000002</v>
      </c>
      <c r="M553" s="5">
        <f t="shared" si="89"/>
        <v>107.10588530629978</v>
      </c>
      <c r="N553" s="4"/>
    </row>
    <row r="554" spans="1:14" ht="15.75" x14ac:dyDescent="0.25">
      <c r="A554" s="9" t="str">
        <f t="shared" si="90"/>
        <v>-</v>
      </c>
      <c r="B554" s="8">
        <v>735</v>
      </c>
      <c r="C554" s="5" t="str">
        <f t="shared" si="92"/>
        <v/>
      </c>
      <c r="D554" s="5" t="str">
        <f t="shared" si="92"/>
        <v/>
      </c>
      <c r="E554" s="5" t="str">
        <f t="shared" si="92"/>
        <v/>
      </c>
      <c r="F554" s="5" t="str">
        <f t="shared" si="92"/>
        <v/>
      </c>
      <c r="G554" s="5">
        <f t="shared" si="92"/>
        <v>9.8568880146044924E-2</v>
      </c>
      <c r="H554" s="7">
        <f t="shared" si="85"/>
        <v>9.8568880146044924E-2</v>
      </c>
      <c r="I554" s="6">
        <f t="shared" si="86"/>
        <v>72.448126907343024</v>
      </c>
      <c r="J554" s="4"/>
      <c r="K554" s="5">
        <f t="shared" si="87"/>
        <v>153.59002904356723</v>
      </c>
      <c r="L554" s="5">
        <f t="shared" si="88"/>
        <v>46.710719999999995</v>
      </c>
      <c r="M554" s="5">
        <f t="shared" si="89"/>
        <v>106.87930904356723</v>
      </c>
      <c r="N554" s="4"/>
    </row>
    <row r="555" spans="1:14" ht="15.75" x14ac:dyDescent="0.25">
      <c r="A555" s="9" t="str">
        <f t="shared" si="90"/>
        <v>-</v>
      </c>
      <c r="B555" s="8">
        <v>740</v>
      </c>
      <c r="C555" s="5" t="str">
        <f t="shared" si="92"/>
        <v/>
      </c>
      <c r="D555" s="5" t="str">
        <f t="shared" si="92"/>
        <v/>
      </c>
      <c r="E555" s="5" t="str">
        <f t="shared" si="92"/>
        <v/>
      </c>
      <c r="F555" s="5" t="str">
        <f t="shared" si="92"/>
        <v/>
      </c>
      <c r="G555" s="5">
        <f t="shared" si="92"/>
        <v>9.7960637556055205E-2</v>
      </c>
      <c r="H555" s="7">
        <f t="shared" si="85"/>
        <v>9.7960637556055205E-2</v>
      </c>
      <c r="I555" s="6">
        <f t="shared" si="86"/>
        <v>72.490871791480856</v>
      </c>
      <c r="J555" s="4"/>
      <c r="K555" s="5">
        <f t="shared" si="87"/>
        <v>153.68064819793941</v>
      </c>
      <c r="L555" s="5">
        <f t="shared" si="88"/>
        <v>47.028479999999995</v>
      </c>
      <c r="M555" s="5">
        <f t="shared" si="89"/>
        <v>106.6521681979394</v>
      </c>
      <c r="N555" s="4"/>
    </row>
    <row r="556" spans="1:14" ht="15.75" x14ac:dyDescent="0.25">
      <c r="A556" s="9" t="str">
        <f t="shared" si="90"/>
        <v>-</v>
      </c>
      <c r="B556" s="8">
        <v>745</v>
      </c>
      <c r="C556" s="5" t="str">
        <f t="shared" si="92"/>
        <v/>
      </c>
      <c r="D556" s="5" t="str">
        <f t="shared" si="92"/>
        <v/>
      </c>
      <c r="E556" s="5" t="str">
        <f t="shared" si="92"/>
        <v/>
      </c>
      <c r="F556" s="5" t="str">
        <f t="shared" si="92"/>
        <v/>
      </c>
      <c r="G556" s="5">
        <f t="shared" si="92"/>
        <v>9.736020643578551E-2</v>
      </c>
      <c r="H556" s="7">
        <f t="shared" si="85"/>
        <v>9.736020643578551E-2</v>
      </c>
      <c r="I556" s="6">
        <f t="shared" si="86"/>
        <v>72.533353794660201</v>
      </c>
      <c r="J556" s="4"/>
      <c r="K556" s="5">
        <f t="shared" si="87"/>
        <v>153.77071004467965</v>
      </c>
      <c r="L556" s="5">
        <f t="shared" si="88"/>
        <v>47.346239999999995</v>
      </c>
      <c r="M556" s="5">
        <f t="shared" si="89"/>
        <v>106.42447004467965</v>
      </c>
      <c r="N556" s="4"/>
    </row>
    <row r="557" spans="1:14" ht="15.75" x14ac:dyDescent="0.25">
      <c r="A557" s="9" t="str">
        <f t="shared" si="90"/>
        <v>-</v>
      </c>
      <c r="B557" s="8">
        <v>750</v>
      </c>
      <c r="C557" s="5" t="str">
        <f t="shared" ref="C557:G566" si="93">IF(AND($B557&gt;=C$402,$B557&lt;=C$403),(C$404/60)*$B557^(-C$405),"")</f>
        <v/>
      </c>
      <c r="D557" s="5" t="str">
        <f t="shared" si="93"/>
        <v/>
      </c>
      <c r="E557" s="5" t="str">
        <f t="shared" si="93"/>
        <v/>
      </c>
      <c r="F557" s="5" t="str">
        <f t="shared" si="93"/>
        <v/>
      </c>
      <c r="G557" s="5">
        <f t="shared" si="93"/>
        <v>9.6767435042295138E-2</v>
      </c>
      <c r="H557" s="7">
        <f t="shared" si="85"/>
        <v>9.6767435042295138E-2</v>
      </c>
      <c r="I557" s="6">
        <f t="shared" si="86"/>
        <v>72.575576281721354</v>
      </c>
      <c r="J557" s="4"/>
      <c r="K557" s="5">
        <f t="shared" si="87"/>
        <v>153.86022171724929</v>
      </c>
      <c r="L557" s="5">
        <f t="shared" si="88"/>
        <v>47.664000000000001</v>
      </c>
      <c r="M557" s="5">
        <f t="shared" si="89"/>
        <v>106.19622171724929</v>
      </c>
      <c r="N557" s="4"/>
    </row>
    <row r="558" spans="1:14" ht="15.75" x14ac:dyDescent="0.25">
      <c r="A558" s="9" t="str">
        <f t="shared" si="90"/>
        <v>-</v>
      </c>
      <c r="B558" s="8">
        <v>755</v>
      </c>
      <c r="C558" s="5" t="str">
        <f t="shared" si="93"/>
        <v/>
      </c>
      <c r="D558" s="5" t="str">
        <f t="shared" si="93"/>
        <v/>
      </c>
      <c r="E558" s="5" t="str">
        <f t="shared" si="93"/>
        <v/>
      </c>
      <c r="F558" s="5" t="str">
        <f t="shared" si="93"/>
        <v/>
      </c>
      <c r="G558" s="5">
        <f t="shared" si="93"/>
        <v>9.6182175566035255E-2</v>
      </c>
      <c r="H558" s="7">
        <f t="shared" si="85"/>
        <v>9.6182175566035255E-2</v>
      </c>
      <c r="I558" s="6">
        <f t="shared" si="86"/>
        <v>72.61754255235661</v>
      </c>
      <c r="J558" s="4"/>
      <c r="K558" s="5">
        <f t="shared" si="87"/>
        <v>153.94919021099602</v>
      </c>
      <c r="L558" s="5">
        <f t="shared" si="88"/>
        <v>47.981759999999994</v>
      </c>
      <c r="M558" s="5">
        <f t="shared" si="89"/>
        <v>105.96743021099603</v>
      </c>
      <c r="N558" s="4"/>
    </row>
    <row r="559" spans="1:14" ht="15.75" x14ac:dyDescent="0.25">
      <c r="A559" s="9" t="str">
        <f t="shared" si="90"/>
        <v>-</v>
      </c>
      <c r="B559" s="8">
        <v>760</v>
      </c>
      <c r="C559" s="5" t="str">
        <f t="shared" si="93"/>
        <v/>
      </c>
      <c r="D559" s="5" t="str">
        <f t="shared" si="93"/>
        <v/>
      </c>
      <c r="E559" s="5" t="str">
        <f t="shared" si="93"/>
        <v/>
      </c>
      <c r="F559" s="5" t="str">
        <f t="shared" si="93"/>
        <v/>
      </c>
      <c r="G559" s="5">
        <f t="shared" si="93"/>
        <v>9.560428400367571E-2</v>
      </c>
      <c r="H559" s="7">
        <f t="shared" si="85"/>
        <v>9.560428400367571E-2</v>
      </c>
      <c r="I559" s="6">
        <f t="shared" si="86"/>
        <v>72.659255842793542</v>
      </c>
      <c r="J559" s="4"/>
      <c r="K559" s="5">
        <f t="shared" si="87"/>
        <v>154.03762238672229</v>
      </c>
      <c r="L559" s="5">
        <f t="shared" si="88"/>
        <v>48.299519999999994</v>
      </c>
      <c r="M559" s="5">
        <f t="shared" si="89"/>
        <v>105.73810238672229</v>
      </c>
      <c r="N559" s="4"/>
    </row>
    <row r="560" spans="1:14" ht="15.75" x14ac:dyDescent="0.25">
      <c r="A560" s="9" t="str">
        <f t="shared" si="90"/>
        <v>-</v>
      </c>
      <c r="B560" s="8">
        <v>765</v>
      </c>
      <c r="C560" s="5" t="str">
        <f t="shared" si="93"/>
        <v/>
      </c>
      <c r="D560" s="5" t="str">
        <f t="shared" si="93"/>
        <v/>
      </c>
      <c r="E560" s="5" t="str">
        <f t="shared" si="93"/>
        <v/>
      </c>
      <c r="F560" s="5" t="str">
        <f t="shared" si="93"/>
        <v/>
      </c>
      <c r="G560" s="5">
        <f t="shared" si="93"/>
        <v>9.5033620035848101E-2</v>
      </c>
      <c r="H560" s="7">
        <f t="shared" si="85"/>
        <v>9.5033620035848101E-2</v>
      </c>
      <c r="I560" s="6">
        <f t="shared" si="86"/>
        <v>72.700719327423798</v>
      </c>
      <c r="J560" s="4"/>
      <c r="K560" s="5">
        <f t="shared" si="87"/>
        <v>154.12552497413844</v>
      </c>
      <c r="L560" s="5">
        <f t="shared" si="88"/>
        <v>48.617280000000001</v>
      </c>
      <c r="M560" s="5">
        <f t="shared" si="89"/>
        <v>105.50824497413845</v>
      </c>
      <c r="N560" s="4"/>
    </row>
    <row r="561" spans="1:14" ht="15.75" x14ac:dyDescent="0.25">
      <c r="A561" s="9" t="str">
        <f t="shared" si="90"/>
        <v>-</v>
      </c>
      <c r="B561" s="8">
        <v>770</v>
      </c>
      <c r="C561" s="5" t="str">
        <f t="shared" si="93"/>
        <v/>
      </c>
      <c r="D561" s="5" t="str">
        <f t="shared" si="93"/>
        <v/>
      </c>
      <c r="E561" s="5" t="str">
        <f t="shared" si="93"/>
        <v/>
      </c>
      <c r="F561" s="5" t="str">
        <f t="shared" si="93"/>
        <v/>
      </c>
      <c r="G561" s="5">
        <f t="shared" si="93"/>
        <v>9.4470046909584549E-2</v>
      </c>
      <c r="H561" s="7">
        <f t="shared" si="85"/>
        <v>9.4470046909584549E-2</v>
      </c>
      <c r="I561" s="6">
        <f t="shared" si="86"/>
        <v>72.741936120380103</v>
      </c>
      <c r="J561" s="4"/>
      <c r="K561" s="5">
        <f t="shared" si="87"/>
        <v>154.21290457520581</v>
      </c>
      <c r="L561" s="5">
        <f t="shared" si="88"/>
        <v>48.935039999999994</v>
      </c>
      <c r="M561" s="5">
        <f t="shared" si="89"/>
        <v>105.27786457520583</v>
      </c>
      <c r="N561" s="4"/>
    </row>
    <row r="562" spans="1:14" ht="15.75" x14ac:dyDescent="0.25">
      <c r="A562" s="9" t="str">
        <f t="shared" si="90"/>
        <v>-</v>
      </c>
      <c r="B562" s="8">
        <v>775</v>
      </c>
      <c r="C562" s="5" t="str">
        <f t="shared" si="93"/>
        <v/>
      </c>
      <c r="D562" s="5" t="str">
        <f t="shared" si="93"/>
        <v/>
      </c>
      <c r="E562" s="5" t="str">
        <f t="shared" si="93"/>
        <v/>
      </c>
      <c r="F562" s="5" t="str">
        <f t="shared" si="93"/>
        <v/>
      </c>
      <c r="G562" s="5">
        <f t="shared" si="93"/>
        <v>9.391343132524195E-2</v>
      </c>
      <c r="H562" s="7">
        <f t="shared" si="85"/>
        <v>9.391343132524195E-2</v>
      </c>
      <c r="I562" s="6">
        <f t="shared" si="86"/>
        <v>72.782909277062515</v>
      </c>
      <c r="J562" s="4"/>
      <c r="K562" s="5">
        <f t="shared" si="87"/>
        <v>154.29976766737255</v>
      </c>
      <c r="L562" s="5">
        <f t="shared" si="88"/>
        <v>49.252799999999993</v>
      </c>
      <c r="M562" s="5">
        <f t="shared" si="89"/>
        <v>105.04696766737256</v>
      </c>
      <c r="N562" s="4"/>
    </row>
    <row r="563" spans="1:14" ht="15.75" x14ac:dyDescent="0.25">
      <c r="A563" s="9" t="str">
        <f t="shared" si="90"/>
        <v>-</v>
      </c>
      <c r="B563" s="8">
        <v>780</v>
      </c>
      <c r="C563" s="5" t="str">
        <f t="shared" si="93"/>
        <v/>
      </c>
      <c r="D563" s="5" t="str">
        <f t="shared" si="93"/>
        <v/>
      </c>
      <c r="E563" s="5" t="str">
        <f t="shared" si="93"/>
        <v/>
      </c>
      <c r="F563" s="5" t="str">
        <f t="shared" si="93"/>
        <v/>
      </c>
      <c r="G563" s="5">
        <f t="shared" si="93"/>
        <v>9.3363643327714671E-2</v>
      </c>
      <c r="H563" s="7">
        <f t="shared" si="85"/>
        <v>9.3363643327714671E-2</v>
      </c>
      <c r="I563" s="6">
        <f t="shared" si="86"/>
        <v>72.823641795617448</v>
      </c>
      <c r="J563" s="4"/>
      <c r="K563" s="5">
        <f t="shared" si="87"/>
        <v>154.38612060670897</v>
      </c>
      <c r="L563" s="5">
        <f t="shared" si="88"/>
        <v>49.57056</v>
      </c>
      <c r="M563" s="5">
        <f t="shared" si="89"/>
        <v>104.81556060670897</v>
      </c>
      <c r="N563" s="4"/>
    </row>
    <row r="564" spans="1:14" ht="15.75" x14ac:dyDescent="0.25">
      <c r="A564" s="9" t="str">
        <f t="shared" si="90"/>
        <v>-</v>
      </c>
      <c r="B564" s="8">
        <v>785</v>
      </c>
      <c r="C564" s="5" t="str">
        <f t="shared" si="93"/>
        <v/>
      </c>
      <c r="D564" s="5" t="str">
        <f t="shared" si="93"/>
        <v/>
      </c>
      <c r="E564" s="5" t="str">
        <f t="shared" si="93"/>
        <v/>
      </c>
      <c r="F564" s="5" t="str">
        <f t="shared" si="93"/>
        <v/>
      </c>
      <c r="G564" s="5">
        <f t="shared" si="93"/>
        <v>9.2820556201743815E-2</v>
      </c>
      <c r="H564" s="7">
        <f t="shared" si="85"/>
        <v>9.2820556201743815E-2</v>
      </c>
      <c r="I564" s="6">
        <f t="shared" si="86"/>
        <v>72.864136618368889</v>
      </c>
      <c r="J564" s="4"/>
      <c r="K564" s="5">
        <f t="shared" si="87"/>
        <v>154.47196963094203</v>
      </c>
      <c r="L564" s="5">
        <f t="shared" si="88"/>
        <v>49.88832</v>
      </c>
      <c r="M564" s="5">
        <f t="shared" si="89"/>
        <v>104.58364963094203</v>
      </c>
      <c r="N564" s="4"/>
    </row>
    <row r="565" spans="1:14" ht="15.75" x14ac:dyDescent="0.25">
      <c r="A565" s="9" t="str">
        <f t="shared" si="90"/>
        <v>-</v>
      </c>
      <c r="B565" s="8">
        <v>790</v>
      </c>
      <c r="C565" s="5" t="str">
        <f t="shared" si="93"/>
        <v/>
      </c>
      <c r="D565" s="5" t="str">
        <f t="shared" si="93"/>
        <v/>
      </c>
      <c r="E565" s="5" t="str">
        <f t="shared" si="93"/>
        <v/>
      </c>
      <c r="F565" s="5" t="str">
        <f t="shared" si="93"/>
        <v/>
      </c>
      <c r="G565" s="5">
        <f t="shared" si="93"/>
        <v>9.2284046371146913E-2</v>
      </c>
      <c r="H565" s="7">
        <f t="shared" si="85"/>
        <v>9.2284046371146913E-2</v>
      </c>
      <c r="I565" s="6">
        <f t="shared" si="86"/>
        <v>72.904396633206062</v>
      </c>
      <c r="J565" s="4"/>
      <c r="K565" s="5">
        <f t="shared" si="87"/>
        <v>154.55732086239686</v>
      </c>
      <c r="L565" s="5">
        <f t="shared" si="88"/>
        <v>50.206079999999993</v>
      </c>
      <c r="M565" s="5">
        <f t="shared" si="89"/>
        <v>104.35124086239688</v>
      </c>
      <c r="N565" s="4"/>
    </row>
    <row r="566" spans="1:14" ht="15.75" x14ac:dyDescent="0.25">
      <c r="A566" s="9" t="str">
        <f t="shared" si="90"/>
        <v>-</v>
      </c>
      <c r="B566" s="8">
        <v>795</v>
      </c>
      <c r="C566" s="5" t="str">
        <f t="shared" si="93"/>
        <v/>
      </c>
      <c r="D566" s="5" t="str">
        <f t="shared" si="93"/>
        <v/>
      </c>
      <c r="E566" s="5" t="str">
        <f t="shared" si="93"/>
        <v/>
      </c>
      <c r="F566" s="5" t="str">
        <f t="shared" si="93"/>
        <v/>
      </c>
      <c r="G566" s="5">
        <f t="shared" si="93"/>
        <v>9.175399330179608E-2</v>
      </c>
      <c r="H566" s="7">
        <f t="shared" si="85"/>
        <v>9.175399330179608E-2</v>
      </c>
      <c r="I566" s="6">
        <f t="shared" si="86"/>
        <v>72.944424674927888</v>
      </c>
      <c r="J566" s="4"/>
      <c r="K566" s="5">
        <f t="shared" si="87"/>
        <v>154.64218031084712</v>
      </c>
      <c r="L566" s="5">
        <f t="shared" si="88"/>
        <v>50.52384</v>
      </c>
      <c r="M566" s="5">
        <f t="shared" si="89"/>
        <v>104.11834031084712</v>
      </c>
      <c r="N566" s="4"/>
    </row>
    <row r="567" spans="1:14" ht="15.75" x14ac:dyDescent="0.25">
      <c r="A567" s="9" t="str">
        <f t="shared" si="90"/>
        <v>-</v>
      </c>
      <c r="B567" s="8">
        <v>800</v>
      </c>
      <c r="C567" s="5" t="str">
        <f t="shared" ref="C567:G576" si="94">IF(AND($B567&gt;=C$402,$B567&lt;=C$403),(C$404/60)*$B567^(-C$405),"")</f>
        <v/>
      </c>
      <c r="D567" s="5" t="str">
        <f t="shared" si="94"/>
        <v/>
      </c>
      <c r="E567" s="5" t="str">
        <f t="shared" si="94"/>
        <v/>
      </c>
      <c r="F567" s="5" t="str">
        <f t="shared" si="94"/>
        <v/>
      </c>
      <c r="G567" s="5">
        <f t="shared" si="94"/>
        <v>9.1230279408181653E-2</v>
      </c>
      <c r="H567" s="7">
        <f t="shared" si="85"/>
        <v>9.1230279408181653E-2</v>
      </c>
      <c r="I567" s="6">
        <f t="shared" si="86"/>
        <v>72.984223526545321</v>
      </c>
      <c r="J567" s="4"/>
      <c r="K567" s="5">
        <f t="shared" si="87"/>
        <v>154.72655387627606</v>
      </c>
      <c r="L567" s="5">
        <f t="shared" si="88"/>
        <v>50.8416</v>
      </c>
      <c r="M567" s="5">
        <f t="shared" si="89"/>
        <v>103.88495387627606</v>
      </c>
      <c r="N567" s="4"/>
    </row>
    <row r="568" spans="1:14" ht="15.75" x14ac:dyDescent="0.25">
      <c r="A568" s="9" t="str">
        <f t="shared" si="90"/>
        <v>-</v>
      </c>
      <c r="B568" s="8">
        <v>805</v>
      </c>
      <c r="C568" s="5" t="str">
        <f t="shared" si="94"/>
        <v/>
      </c>
      <c r="D568" s="5" t="str">
        <f t="shared" si="94"/>
        <v/>
      </c>
      <c r="E568" s="5" t="str">
        <f t="shared" si="94"/>
        <v/>
      </c>
      <c r="F568" s="5" t="str">
        <f t="shared" si="94"/>
        <v/>
      </c>
      <c r="G568" s="5">
        <f t="shared" si="94"/>
        <v>9.0712789963409562E-2</v>
      </c>
      <c r="H568" s="7">
        <f t="shared" si="85"/>
        <v>9.0712789963409562E-2</v>
      </c>
      <c r="I568" s="6">
        <f t="shared" si="86"/>
        <v>73.0237959205447</v>
      </c>
      <c r="J568" s="4"/>
      <c r="K568" s="5">
        <f t="shared" si="87"/>
        <v>154.81044735155476</v>
      </c>
      <c r="L568" s="5">
        <f t="shared" si="88"/>
        <v>51.159359999999992</v>
      </c>
      <c r="M568" s="5">
        <f t="shared" si="89"/>
        <v>103.65108735155476</v>
      </c>
      <c r="N568" s="4"/>
    </row>
    <row r="569" spans="1:14" ht="15.75" x14ac:dyDescent="0.25">
      <c r="A569" s="9" t="str">
        <f t="shared" si="90"/>
        <v>-</v>
      </c>
      <c r="B569" s="8">
        <v>810</v>
      </c>
      <c r="C569" s="5" t="str">
        <f t="shared" si="94"/>
        <v/>
      </c>
      <c r="D569" s="5" t="str">
        <f t="shared" si="94"/>
        <v/>
      </c>
      <c r="E569" s="5" t="str">
        <f t="shared" si="94"/>
        <v/>
      </c>
      <c r="F569" s="5" t="str">
        <f t="shared" si="94"/>
        <v/>
      </c>
      <c r="G569" s="5">
        <f t="shared" si="94"/>
        <v>9.0201413012484091E-2</v>
      </c>
      <c r="H569" s="7">
        <f t="shared" si="85"/>
        <v>9.0201413012484091E-2</v>
      </c>
      <c r="I569" s="6">
        <f t="shared" si="86"/>
        <v>73.06314454011212</v>
      </c>
      <c r="J569" s="4"/>
      <c r="K569" s="5">
        <f t="shared" si="87"/>
        <v>154.89386642503771</v>
      </c>
      <c r="L569" s="5">
        <f t="shared" si="88"/>
        <v>51.477119999999992</v>
      </c>
      <c r="M569" s="5">
        <f t="shared" si="89"/>
        <v>103.41674642503773</v>
      </c>
      <c r="N569" s="4"/>
    </row>
    <row r="570" spans="1:14" ht="15.75" x14ac:dyDescent="0.25">
      <c r="A570" s="9" t="str">
        <f t="shared" si="90"/>
        <v>-</v>
      </c>
      <c r="B570" s="8">
        <v>815</v>
      </c>
      <c r="C570" s="5" t="str">
        <f t="shared" si="94"/>
        <v/>
      </c>
      <c r="D570" s="5" t="str">
        <f t="shared" si="94"/>
        <v/>
      </c>
      <c r="E570" s="5" t="str">
        <f t="shared" si="94"/>
        <v/>
      </c>
      <c r="F570" s="5" t="str">
        <f t="shared" si="94"/>
        <v/>
      </c>
      <c r="G570" s="5">
        <f t="shared" si="94"/>
        <v>8.9696039288737289E-2</v>
      </c>
      <c r="H570" s="7">
        <f t="shared" si="85"/>
        <v>8.9696039288737289E-2</v>
      </c>
      <c r="I570" s="6">
        <f t="shared" si="86"/>
        <v>73.102272020320896</v>
      </c>
      <c r="J570" s="4"/>
      <c r="K570" s="5">
        <f t="shared" si="87"/>
        <v>154.9768166830803</v>
      </c>
      <c r="L570" s="5">
        <f t="shared" si="88"/>
        <v>51.794879999999999</v>
      </c>
      <c r="M570" s="5">
        <f t="shared" si="89"/>
        <v>103.18193668308029</v>
      </c>
      <c r="N570" s="4"/>
    </row>
    <row r="571" spans="1:14" ht="15.75" x14ac:dyDescent="0.25">
      <c r="A571" s="9" t="str">
        <f t="shared" si="90"/>
        <v>-</v>
      </c>
      <c r="B571" s="8">
        <v>820</v>
      </c>
      <c r="C571" s="5" t="str">
        <f t="shared" si="94"/>
        <v/>
      </c>
      <c r="D571" s="5" t="str">
        <f t="shared" si="94"/>
        <v/>
      </c>
      <c r="E571" s="5" t="str">
        <f t="shared" si="94"/>
        <v/>
      </c>
      <c r="F571" s="5" t="str">
        <f t="shared" si="94"/>
        <v/>
      </c>
      <c r="G571" s="5">
        <f t="shared" si="94"/>
        <v>8.9196562133272594E-2</v>
      </c>
      <c r="H571" s="7">
        <f t="shared" si="85"/>
        <v>8.9196562133272594E-2</v>
      </c>
      <c r="I571" s="6">
        <f t="shared" si="86"/>
        <v>73.141180949283523</v>
      </c>
      <c r="J571" s="4"/>
      <c r="K571" s="5">
        <f t="shared" si="87"/>
        <v>155.05930361248107</v>
      </c>
      <c r="L571" s="5">
        <f t="shared" si="88"/>
        <v>52.112639999999999</v>
      </c>
      <c r="M571" s="5">
        <f t="shared" si="89"/>
        <v>102.94666361248107</v>
      </c>
      <c r="N571" s="4"/>
    </row>
    <row r="572" spans="1:14" ht="15.75" x14ac:dyDescent="0.25">
      <c r="A572" s="9" t="str">
        <f t="shared" si="90"/>
        <v>-</v>
      </c>
      <c r="B572" s="8">
        <v>825</v>
      </c>
      <c r="C572" s="5" t="str">
        <f t="shared" si="94"/>
        <v/>
      </c>
      <c r="D572" s="5" t="str">
        <f t="shared" si="94"/>
        <v/>
      </c>
      <c r="E572" s="5" t="str">
        <f t="shared" si="94"/>
        <v/>
      </c>
      <c r="F572" s="5" t="str">
        <f t="shared" si="94"/>
        <v/>
      </c>
      <c r="G572" s="5">
        <f t="shared" si="94"/>
        <v>8.8702877417295448E-2</v>
      </c>
      <c r="H572" s="7">
        <f t="shared" si="85"/>
        <v>8.8702877417295448E-2</v>
      </c>
      <c r="I572" s="6">
        <f t="shared" si="86"/>
        <v>73.179873869268746</v>
      </c>
      <c r="J572" s="4"/>
      <c r="K572" s="5">
        <f t="shared" si="87"/>
        <v>155.14133260284976</v>
      </c>
      <c r="L572" s="5">
        <f t="shared" si="88"/>
        <v>52.430399999999992</v>
      </c>
      <c r="M572" s="5">
        <f t="shared" si="89"/>
        <v>102.71093260284977</v>
      </c>
      <c r="N572" s="4"/>
    </row>
    <row r="573" spans="1:14" ht="15.75" x14ac:dyDescent="0.25">
      <c r="A573" s="9" t="str">
        <f t="shared" si="90"/>
        <v>-</v>
      </c>
      <c r="B573" s="8">
        <v>830</v>
      </c>
      <c r="C573" s="5" t="str">
        <f t="shared" si="94"/>
        <v/>
      </c>
      <c r="D573" s="5" t="str">
        <f t="shared" si="94"/>
        <v/>
      </c>
      <c r="E573" s="5" t="str">
        <f t="shared" si="94"/>
        <v/>
      </c>
      <c r="F573" s="5" t="str">
        <f t="shared" si="94"/>
        <v/>
      </c>
      <c r="G573" s="5">
        <f t="shared" si="94"/>
        <v>8.821488346721218E-2</v>
      </c>
      <c r="H573" s="7">
        <f t="shared" si="85"/>
        <v>8.821488346721218E-2</v>
      </c>
      <c r="I573" s="6">
        <f t="shared" si="86"/>
        <v>73.218353277786107</v>
      </c>
      <c r="J573" s="4"/>
      <c r="K573" s="5">
        <f t="shared" si="87"/>
        <v>155.22290894890656</v>
      </c>
      <c r="L573" s="5">
        <f t="shared" si="88"/>
        <v>52.748159999999999</v>
      </c>
      <c r="M573" s="5">
        <f t="shared" si="89"/>
        <v>102.47474894890657</v>
      </c>
      <c r="N573" s="4"/>
    </row>
    <row r="574" spans="1:14" ht="15.75" x14ac:dyDescent="0.25">
      <c r="A574" s="9" t="str">
        <f t="shared" si="90"/>
        <v>-</v>
      </c>
      <c r="B574" s="8">
        <v>835</v>
      </c>
      <c r="C574" s="5" t="str">
        <f t="shared" si="94"/>
        <v/>
      </c>
      <c r="D574" s="5" t="str">
        <f t="shared" si="94"/>
        <v/>
      </c>
      <c r="E574" s="5" t="str">
        <f t="shared" si="94"/>
        <v/>
      </c>
      <c r="F574" s="5" t="str">
        <f t="shared" si="94"/>
        <v/>
      </c>
      <c r="G574" s="5">
        <f t="shared" si="94"/>
        <v>8.7732480992380762E-2</v>
      </c>
      <c r="H574" s="7">
        <f t="shared" si="85"/>
        <v>8.7732480992380762E-2</v>
      </c>
      <c r="I574" s="6">
        <f t="shared" si="86"/>
        <v>73.25662162863793</v>
      </c>
      <c r="J574" s="4"/>
      <c r="K574" s="5">
        <f t="shared" si="87"/>
        <v>155.30403785271241</v>
      </c>
      <c r="L574" s="5">
        <f t="shared" si="88"/>
        <v>53.065919999999998</v>
      </c>
      <c r="M574" s="5">
        <f t="shared" si="89"/>
        <v>102.23811785271241</v>
      </c>
      <c r="N574" s="4"/>
    </row>
    <row r="575" spans="1:14" ht="15.75" x14ac:dyDescent="0.25">
      <c r="A575" s="9" t="str">
        <f t="shared" si="90"/>
        <v>-</v>
      </c>
      <c r="B575" s="8">
        <v>840</v>
      </c>
      <c r="C575" s="5" t="str">
        <f t="shared" si="94"/>
        <v/>
      </c>
      <c r="D575" s="5" t="str">
        <f t="shared" si="94"/>
        <v/>
      </c>
      <c r="E575" s="5" t="str">
        <f t="shared" si="94"/>
        <v/>
      </c>
      <c r="F575" s="5" t="str">
        <f t="shared" si="94"/>
        <v/>
      </c>
      <c r="G575" s="5">
        <f t="shared" si="94"/>
        <v>8.7255573015405707E-2</v>
      </c>
      <c r="H575" s="7">
        <f t="shared" si="85"/>
        <v>8.7255573015405707E-2</v>
      </c>
      <c r="I575" s="6">
        <f t="shared" si="86"/>
        <v>73.294681332940797</v>
      </c>
      <c r="J575" s="4"/>
      <c r="K575" s="5">
        <f t="shared" si="87"/>
        <v>155.38472442583449</v>
      </c>
      <c r="L575" s="5">
        <f t="shared" si="88"/>
        <v>53.383679999999991</v>
      </c>
      <c r="M575" s="5">
        <f t="shared" si="89"/>
        <v>102.00104442583449</v>
      </c>
      <c r="N575" s="4"/>
    </row>
    <row r="576" spans="1:14" ht="15.75" x14ac:dyDescent="0.25">
      <c r="A576" s="9" t="str">
        <f t="shared" si="90"/>
        <v>-</v>
      </c>
      <c r="B576" s="8">
        <v>845</v>
      </c>
      <c r="C576" s="5" t="str">
        <f t="shared" si="94"/>
        <v/>
      </c>
      <c r="D576" s="5" t="str">
        <f t="shared" si="94"/>
        <v/>
      </c>
      <c r="E576" s="5" t="str">
        <f t="shared" si="94"/>
        <v/>
      </c>
      <c r="F576" s="5" t="str">
        <f t="shared" si="94"/>
        <v/>
      </c>
      <c r="G576" s="5">
        <f t="shared" si="94"/>
        <v>8.6784064804872121E-2</v>
      </c>
      <c r="H576" s="7">
        <f t="shared" si="85"/>
        <v>8.6784064804872121E-2</v>
      </c>
      <c r="I576" s="6">
        <f t="shared" si="86"/>
        <v>73.332534760116943</v>
      </c>
      <c r="J576" s="4"/>
      <c r="K576" s="5">
        <f t="shared" si="87"/>
        <v>155.46497369144794</v>
      </c>
      <c r="L576" s="5">
        <f t="shared" si="88"/>
        <v>53.701439999999998</v>
      </c>
      <c r="M576" s="5">
        <f t="shared" si="89"/>
        <v>101.76353369144795</v>
      </c>
      <c r="N576" s="4"/>
    </row>
    <row r="577" spans="1:14" ht="15.75" x14ac:dyDescent="0.25">
      <c r="A577" s="9" t="str">
        <f t="shared" si="90"/>
        <v>-</v>
      </c>
      <c r="B577" s="8">
        <v>850</v>
      </c>
      <c r="C577" s="5" t="str">
        <f t="shared" ref="C577:G586" si="95">IF(AND($B577&gt;=C$402,$B577&lt;=C$403),(C$404/60)*$B577^(-C$405),"")</f>
        <v/>
      </c>
      <c r="D577" s="5" t="str">
        <f t="shared" si="95"/>
        <v/>
      </c>
      <c r="E577" s="5" t="str">
        <f t="shared" si="95"/>
        <v/>
      </c>
      <c r="F577" s="5" t="str">
        <f t="shared" si="95"/>
        <v/>
      </c>
      <c r="G577" s="5">
        <f t="shared" si="95"/>
        <v>8.6317863810420073E-2</v>
      </c>
      <c r="H577" s="7">
        <f t="shared" si="85"/>
        <v>8.6317863810420073E-2</v>
      </c>
      <c r="I577" s="6">
        <f t="shared" si="86"/>
        <v>73.370184238857064</v>
      </c>
      <c r="J577" s="4"/>
      <c r="K577" s="5">
        <f t="shared" si="87"/>
        <v>155.54479058637696</v>
      </c>
      <c r="L577" s="5">
        <f t="shared" si="88"/>
        <v>54.019199999999998</v>
      </c>
      <c r="M577" s="5">
        <f t="shared" si="89"/>
        <v>101.52559058637696</v>
      </c>
      <c r="N577" s="4"/>
    </row>
    <row r="578" spans="1:14" ht="15.75" x14ac:dyDescent="0.25">
      <c r="A578" s="9" t="str">
        <f t="shared" si="90"/>
        <v>-</v>
      </c>
      <c r="B578" s="8">
        <v>855</v>
      </c>
      <c r="C578" s="5" t="str">
        <f t="shared" si="95"/>
        <v/>
      </c>
      <c r="D578" s="5" t="str">
        <f t="shared" si="95"/>
        <v/>
      </c>
      <c r="E578" s="5" t="str">
        <f t="shared" si="95"/>
        <v/>
      </c>
      <c r="F578" s="5" t="str">
        <f t="shared" si="95"/>
        <v/>
      </c>
      <c r="G578" s="5">
        <f t="shared" si="95"/>
        <v>8.5856879600065217E-2</v>
      </c>
      <c r="H578" s="7">
        <f t="shared" si="85"/>
        <v>8.5856879600065217E-2</v>
      </c>
      <c r="I578" s="6">
        <f t="shared" si="86"/>
        <v>73.407632058055754</v>
      </c>
      <c r="J578" s="4"/>
      <c r="K578" s="5">
        <f t="shared" si="87"/>
        <v>155.62417996307821</v>
      </c>
      <c r="L578" s="5">
        <f t="shared" si="88"/>
        <v>54.336959999999998</v>
      </c>
      <c r="M578" s="5">
        <f t="shared" si="89"/>
        <v>101.2872199630782</v>
      </c>
      <c r="N578" s="4"/>
    </row>
    <row r="579" spans="1:14" ht="15.75" x14ac:dyDescent="0.25">
      <c r="A579" s="9" t="str">
        <f t="shared" si="90"/>
        <v>-</v>
      </c>
      <c r="B579" s="8">
        <v>860</v>
      </c>
      <c r="C579" s="5" t="str">
        <f t="shared" si="95"/>
        <v/>
      </c>
      <c r="D579" s="5" t="str">
        <f t="shared" si="95"/>
        <v/>
      </c>
      <c r="E579" s="5" t="str">
        <f t="shared" si="95"/>
        <v/>
      </c>
      <c r="F579" s="5" t="str">
        <f t="shared" si="95"/>
        <v/>
      </c>
      <c r="G579" s="5">
        <f t="shared" si="95"/>
        <v>8.5401023799673195E-2</v>
      </c>
      <c r="H579" s="7">
        <f t="shared" si="85"/>
        <v>8.5401023799673195E-2</v>
      </c>
      <c r="I579" s="6">
        <f t="shared" si="86"/>
        <v>73.444880467718946</v>
      </c>
      <c r="J579" s="4"/>
      <c r="K579" s="5">
        <f t="shared" si="87"/>
        <v>155.70314659156418</v>
      </c>
      <c r="L579" s="5">
        <f t="shared" si="88"/>
        <v>54.65471999999999</v>
      </c>
      <c r="M579" s="5">
        <f t="shared" si="89"/>
        <v>101.04842659156418</v>
      </c>
      <c r="N579" s="4"/>
    </row>
    <row r="580" spans="1:14" ht="15.75" x14ac:dyDescent="0.25">
      <c r="A580" s="9" t="str">
        <f t="shared" si="90"/>
        <v>-</v>
      </c>
      <c r="B580" s="8">
        <v>865</v>
      </c>
      <c r="C580" s="5" t="str">
        <f t="shared" si="95"/>
        <v/>
      </c>
      <c r="D580" s="5" t="str">
        <f t="shared" si="95"/>
        <v/>
      </c>
      <c r="E580" s="5" t="str">
        <f t="shared" si="95"/>
        <v/>
      </c>
      <c r="F580" s="5" t="str">
        <f t="shared" si="95"/>
        <v/>
      </c>
      <c r="G580" s="5">
        <f t="shared" si="95"/>
        <v>8.4950210034505383E-2</v>
      </c>
      <c r="H580" s="7">
        <f t="shared" si="85"/>
        <v>8.4950210034505383E-2</v>
      </c>
      <c r="I580" s="6">
        <f t="shared" si="86"/>
        <v>73.48193167984715</v>
      </c>
      <c r="J580" s="4"/>
      <c r="K580" s="5">
        <f t="shared" si="87"/>
        <v>155.78169516127596</v>
      </c>
      <c r="L580" s="5">
        <f t="shared" si="88"/>
        <v>54.972479999999997</v>
      </c>
      <c r="M580" s="5">
        <f t="shared" si="89"/>
        <v>100.80921516127597</v>
      </c>
      <c r="N580" s="4"/>
    </row>
    <row r="581" spans="1:14" ht="15.75" x14ac:dyDescent="0.25">
      <c r="A581" s="9" t="str">
        <f t="shared" si="90"/>
        <v>-</v>
      </c>
      <c r="B581" s="8">
        <v>870</v>
      </c>
      <c r="C581" s="5" t="str">
        <f t="shared" si="95"/>
        <v/>
      </c>
      <c r="D581" s="5" t="str">
        <f t="shared" si="95"/>
        <v/>
      </c>
      <c r="E581" s="5" t="str">
        <f t="shared" si="95"/>
        <v/>
      </c>
      <c r="F581" s="5" t="str">
        <f t="shared" si="95"/>
        <v/>
      </c>
      <c r="G581" s="5">
        <f t="shared" si="95"/>
        <v>8.4504353872749807E-2</v>
      </c>
      <c r="H581" s="7">
        <f t="shared" si="85"/>
        <v>8.4504353872749807E-2</v>
      </c>
      <c r="I581" s="6">
        <f t="shared" si="86"/>
        <v>73.518787869292339</v>
      </c>
      <c r="J581" s="4"/>
      <c r="K581" s="5">
        <f t="shared" si="87"/>
        <v>155.85983028289976</v>
      </c>
      <c r="L581" s="5">
        <f t="shared" si="88"/>
        <v>55.290239999999997</v>
      </c>
      <c r="M581" s="5">
        <f t="shared" si="89"/>
        <v>100.56959028289977</v>
      </c>
      <c r="N581" s="4"/>
    </row>
    <row r="582" spans="1:14" ht="15.75" x14ac:dyDescent="0.25">
      <c r="A582" s="9" t="str">
        <f t="shared" si="90"/>
        <v>-</v>
      </c>
      <c r="B582" s="8">
        <v>875</v>
      </c>
      <c r="C582" s="5" t="str">
        <f t="shared" si="95"/>
        <v/>
      </c>
      <c r="D582" s="5" t="str">
        <f t="shared" si="95"/>
        <v/>
      </c>
      <c r="E582" s="5" t="str">
        <f t="shared" si="95"/>
        <v/>
      </c>
      <c r="F582" s="5" t="str">
        <f t="shared" si="95"/>
        <v/>
      </c>
      <c r="G582" s="5">
        <f t="shared" si="95"/>
        <v>8.40633727709615E-2</v>
      </c>
      <c r="H582" s="7">
        <f t="shared" si="85"/>
        <v>8.40633727709615E-2</v>
      </c>
      <c r="I582" s="6">
        <f t="shared" si="86"/>
        <v>73.555451174591312</v>
      </c>
      <c r="J582" s="4"/>
      <c r="K582" s="5">
        <f t="shared" si="87"/>
        <v>155.93755649013357</v>
      </c>
      <c r="L582" s="5">
        <f t="shared" si="88"/>
        <v>55.60799999999999</v>
      </c>
      <c r="M582" s="5">
        <f t="shared" si="89"/>
        <v>100.32955649013358</v>
      </c>
      <c r="N582" s="4"/>
    </row>
    <row r="583" spans="1:14" ht="15.75" x14ac:dyDescent="0.25">
      <c r="A583" s="9" t="str">
        <f t="shared" si="90"/>
        <v>-</v>
      </c>
      <c r="B583" s="8">
        <v>880</v>
      </c>
      <c r="C583" s="5" t="str">
        <f t="shared" si="95"/>
        <v/>
      </c>
      <c r="D583" s="5" t="str">
        <f t="shared" si="95"/>
        <v/>
      </c>
      <c r="E583" s="5" t="str">
        <f t="shared" si="95"/>
        <v/>
      </c>
      <c r="F583" s="5" t="str">
        <f t="shared" si="95"/>
        <v/>
      </c>
      <c r="G583" s="5">
        <f t="shared" si="95"/>
        <v>8.3627186021335842E-2</v>
      </c>
      <c r="H583" s="7">
        <f t="shared" si="85"/>
        <v>8.3627186021335842E-2</v>
      </c>
      <c r="I583" s="6">
        <f t="shared" si="86"/>
        <v>73.591923698775545</v>
      </c>
      <c r="J583" s="4"/>
      <c r="K583" s="5">
        <f t="shared" si="87"/>
        <v>156.01487824140418</v>
      </c>
      <c r="L583" s="5">
        <f t="shared" si="88"/>
        <v>55.925759999999997</v>
      </c>
      <c r="M583" s="5">
        <f t="shared" si="89"/>
        <v>100.08911824140418</v>
      </c>
      <c r="N583" s="4"/>
    </row>
    <row r="584" spans="1:14" ht="15.75" x14ac:dyDescent="0.25">
      <c r="A584" s="9" t="str">
        <f t="shared" si="90"/>
        <v>-</v>
      </c>
      <c r="B584" s="8">
        <v>885</v>
      </c>
      <c r="C584" s="5" t="str">
        <f t="shared" si="95"/>
        <v/>
      </c>
      <c r="D584" s="5" t="str">
        <f t="shared" si="95"/>
        <v/>
      </c>
      <c r="E584" s="5" t="str">
        <f t="shared" si="95"/>
        <v/>
      </c>
      <c r="F584" s="5" t="str">
        <f t="shared" si="95"/>
        <v/>
      </c>
      <c r="G584" s="5">
        <f t="shared" si="95"/>
        <v>8.3195714700744258E-2</v>
      </c>
      <c r="H584" s="7">
        <f t="shared" si="85"/>
        <v>8.3195714700744258E-2</v>
      </c>
      <c r="I584" s="6">
        <f t="shared" si="86"/>
        <v>73.628207510158674</v>
      </c>
      <c r="J584" s="4"/>
      <c r="K584" s="5">
        <f t="shared" si="87"/>
        <v>156.09179992153639</v>
      </c>
      <c r="L584" s="5">
        <f t="shared" si="88"/>
        <v>56.243519999999997</v>
      </c>
      <c r="M584" s="5">
        <f t="shared" si="89"/>
        <v>99.848279921536403</v>
      </c>
      <c r="N584" s="4"/>
    </row>
    <row r="585" spans="1:14" ht="15.75" x14ac:dyDescent="0.25">
      <c r="A585" s="9" t="str">
        <f t="shared" si="90"/>
        <v>-</v>
      </c>
      <c r="B585" s="8">
        <v>890</v>
      </c>
      <c r="C585" s="5" t="str">
        <f t="shared" si="95"/>
        <v/>
      </c>
      <c r="D585" s="5" t="str">
        <f t="shared" si="95"/>
        <v/>
      </c>
      <c r="E585" s="5" t="str">
        <f t="shared" si="95"/>
        <v/>
      </c>
      <c r="F585" s="5" t="str">
        <f t="shared" si="95"/>
        <v/>
      </c>
      <c r="G585" s="5">
        <f t="shared" si="95"/>
        <v>8.276888162146287E-2</v>
      </c>
      <c r="H585" s="7">
        <f t="shared" si="85"/>
        <v>8.276888162146287E-2</v>
      </c>
      <c r="I585" s="6">
        <f t="shared" si="86"/>
        <v>73.664304643101957</v>
      </c>
      <c r="J585" s="4"/>
      <c r="K585" s="5">
        <f t="shared" si="87"/>
        <v>156.16832584337612</v>
      </c>
      <c r="L585" s="5">
        <f t="shared" si="88"/>
        <v>56.561279999999996</v>
      </c>
      <c r="M585" s="5">
        <f t="shared" si="89"/>
        <v>99.607045843376127</v>
      </c>
      <c r="N585" s="4"/>
    </row>
    <row r="586" spans="1:14" ht="15.75" x14ac:dyDescent="0.25">
      <c r="A586" s="9" t="str">
        <f t="shared" si="90"/>
        <v>-</v>
      </c>
      <c r="B586" s="8">
        <v>895</v>
      </c>
      <c r="C586" s="5" t="str">
        <f t="shared" si="95"/>
        <v/>
      </c>
      <c r="D586" s="5" t="str">
        <f t="shared" si="95"/>
        <v/>
      </c>
      <c r="E586" s="5" t="str">
        <f t="shared" si="95"/>
        <v/>
      </c>
      <c r="F586" s="5" t="str">
        <f t="shared" si="95"/>
        <v/>
      </c>
      <c r="G586" s="5">
        <f t="shared" si="95"/>
        <v>8.2346611283529464E-2</v>
      </c>
      <c r="H586" s="7">
        <f t="shared" si="85"/>
        <v>8.2346611283529464E-2</v>
      </c>
      <c r="I586" s="6">
        <f t="shared" si="86"/>
        <v>73.70021709875887</v>
      </c>
      <c r="J586" s="4"/>
      <c r="K586" s="5">
        <f t="shared" si="87"/>
        <v>156.24446024936881</v>
      </c>
      <c r="L586" s="5">
        <f t="shared" si="88"/>
        <v>56.879039999999996</v>
      </c>
      <c r="M586" s="5">
        <f t="shared" si="89"/>
        <v>99.36542024936881</v>
      </c>
      <c r="N586" s="4"/>
    </row>
    <row r="587" spans="1:14" ht="15.75" x14ac:dyDescent="0.25">
      <c r="A587" s="9" t="str">
        <f t="shared" si="90"/>
        <v>-</v>
      </c>
      <c r="B587" s="8">
        <v>900</v>
      </c>
      <c r="C587" s="5" t="str">
        <f t="shared" ref="C587:G596" si="96">IF(AND($B587&gt;=C$402,$B587&lt;=C$403),(C$404/60)*$B587^(-C$405),"")</f>
        <v/>
      </c>
      <c r="D587" s="5" t="str">
        <f t="shared" si="96"/>
        <v/>
      </c>
      <c r="E587" s="5" t="str">
        <f t="shared" si="96"/>
        <v/>
      </c>
      <c r="F587" s="5" t="str">
        <f t="shared" si="96"/>
        <v/>
      </c>
      <c r="G587" s="5">
        <f t="shared" si="96"/>
        <v>8.1928829828665561E-2</v>
      </c>
      <c r="H587" s="7">
        <f t="shared" si="85"/>
        <v>8.1928829828665561E-2</v>
      </c>
      <c r="I587" s="6">
        <f t="shared" si="86"/>
        <v>73.735946845799006</v>
      </c>
      <c r="J587" s="4"/>
      <c r="K587" s="5">
        <f t="shared" si="87"/>
        <v>156.32020731309387</v>
      </c>
      <c r="L587" s="5">
        <f t="shared" si="88"/>
        <v>57.196799999999996</v>
      </c>
      <c r="M587" s="5">
        <f t="shared" si="89"/>
        <v>99.123407313093878</v>
      </c>
      <c r="N587" s="4"/>
    </row>
    <row r="588" spans="1:14" ht="15.75" x14ac:dyDescent="0.25">
      <c r="A588" s="9" t="str">
        <f t="shared" si="90"/>
        <v>-</v>
      </c>
      <c r="B588" s="8">
        <v>905</v>
      </c>
      <c r="C588" s="5" t="str">
        <f t="shared" si="96"/>
        <v/>
      </c>
      <c r="D588" s="5" t="str">
        <f t="shared" si="96"/>
        <v/>
      </c>
      <c r="E588" s="5" t="str">
        <f t="shared" si="96"/>
        <v/>
      </c>
      <c r="F588" s="5" t="str">
        <f t="shared" si="96"/>
        <v/>
      </c>
      <c r="G588" s="5">
        <f t="shared" si="96"/>
        <v>8.1515464995704459E-2</v>
      </c>
      <c r="H588" s="7">
        <f t="shared" si="85"/>
        <v>8.1515464995704459E-2</v>
      </c>
      <c r="I588" s="6">
        <f t="shared" si="86"/>
        <v>73.771495821112538</v>
      </c>
      <c r="J588" s="4"/>
      <c r="K588" s="5">
        <f t="shared" si="87"/>
        <v>156.39557114075859</v>
      </c>
      <c r="L588" s="5">
        <f t="shared" si="88"/>
        <v>57.514559999999996</v>
      </c>
      <c r="M588" s="5">
        <f t="shared" si="89"/>
        <v>98.881011140758602</v>
      </c>
      <c r="N588" s="4"/>
    </row>
    <row r="589" spans="1:14" ht="15.75" x14ac:dyDescent="0.25">
      <c r="A589" s="9" t="str">
        <f t="shared" si="90"/>
        <v>-</v>
      </c>
      <c r="B589" s="8">
        <v>910</v>
      </c>
      <c r="C589" s="5" t="str">
        <f t="shared" si="96"/>
        <v/>
      </c>
      <c r="D589" s="5" t="str">
        <f t="shared" si="96"/>
        <v/>
      </c>
      <c r="E589" s="5" t="str">
        <f t="shared" si="96"/>
        <v/>
      </c>
      <c r="F589" s="5" t="str">
        <f t="shared" si="96"/>
        <v/>
      </c>
      <c r="G589" s="5">
        <f t="shared" si="96"/>
        <v>8.1106446077467642E-2</v>
      </c>
      <c r="H589" s="7">
        <f t="shared" si="85"/>
        <v>8.1106446077467642E-2</v>
      </c>
      <c r="I589" s="6">
        <f t="shared" si="86"/>
        <v>73.806865930495547</v>
      </c>
      <c r="J589" s="4"/>
      <c r="K589" s="5">
        <f t="shared" si="87"/>
        <v>156.47055577265056</v>
      </c>
      <c r="L589" s="5">
        <f t="shared" si="88"/>
        <v>57.832319999999996</v>
      </c>
      <c r="M589" s="5">
        <f t="shared" si="89"/>
        <v>98.63823577265056</v>
      </c>
      <c r="N589" s="4"/>
    </row>
    <row r="590" spans="1:14" ht="15.75" x14ac:dyDescent="0.25">
      <c r="A590" s="9" t="str">
        <f t="shared" si="90"/>
        <v>-</v>
      </c>
      <c r="B590" s="8">
        <v>915</v>
      </c>
      <c r="C590" s="5" t="str">
        <f t="shared" si="96"/>
        <v/>
      </c>
      <c r="D590" s="5" t="str">
        <f t="shared" si="96"/>
        <v/>
      </c>
      <c r="E590" s="5" t="str">
        <f t="shared" si="96"/>
        <v/>
      </c>
      <c r="F590" s="5" t="str">
        <f t="shared" si="96"/>
        <v/>
      </c>
      <c r="G590" s="5">
        <f t="shared" si="96"/>
        <v>8.070170387903515E-2</v>
      </c>
      <c r="H590" s="7">
        <f t="shared" si="85"/>
        <v>8.070170387903515E-2</v>
      </c>
      <c r="I590" s="6">
        <f t="shared" si="86"/>
        <v>73.842059049317157</v>
      </c>
      <c r="J590" s="4"/>
      <c r="K590" s="5">
        <f t="shared" si="87"/>
        <v>156.54516518455236</v>
      </c>
      <c r="L590" s="5">
        <f t="shared" si="88"/>
        <v>58.150079999999996</v>
      </c>
      <c r="M590" s="5">
        <f t="shared" si="89"/>
        <v>98.395085184552357</v>
      </c>
      <c r="N590" s="4"/>
    </row>
    <row r="591" spans="1:14" ht="15.75" x14ac:dyDescent="0.25">
      <c r="A591" s="9" t="str">
        <f t="shared" si="90"/>
        <v>-</v>
      </c>
      <c r="B591" s="8">
        <v>920</v>
      </c>
      <c r="C591" s="5" t="str">
        <f t="shared" si="96"/>
        <v/>
      </c>
      <c r="D591" s="5" t="str">
        <f t="shared" si="96"/>
        <v/>
      </c>
      <c r="E591" s="5" t="str">
        <f t="shared" si="96"/>
        <v/>
      </c>
      <c r="F591" s="5" t="str">
        <f t="shared" si="96"/>
        <v/>
      </c>
      <c r="G591" s="5">
        <f t="shared" si="96"/>
        <v>8.0301170677356398E-2</v>
      </c>
      <c r="H591" s="7">
        <f t="shared" si="85"/>
        <v>8.0301170677356398E-2</v>
      </c>
      <c r="I591" s="6">
        <f t="shared" si="86"/>
        <v>73.877077023167885</v>
      </c>
      <c r="J591" s="4"/>
      <c r="K591" s="5">
        <f t="shared" si="87"/>
        <v>156.61940328911592</v>
      </c>
      <c r="L591" s="5">
        <f t="shared" si="88"/>
        <v>58.467839999999995</v>
      </c>
      <c r="M591" s="5">
        <f t="shared" si="89"/>
        <v>98.151563289115927</v>
      </c>
      <c r="N591" s="4"/>
    </row>
    <row r="592" spans="1:14" ht="15.75" x14ac:dyDescent="0.25">
      <c r="A592" s="9" t="str">
        <f t="shared" si="90"/>
        <v>-</v>
      </c>
      <c r="B592" s="8">
        <v>925</v>
      </c>
      <c r="C592" s="5" t="str">
        <f t="shared" si="96"/>
        <v/>
      </c>
      <c r="D592" s="5" t="str">
        <f t="shared" si="96"/>
        <v/>
      </c>
      <c r="E592" s="5" t="str">
        <f t="shared" si="96"/>
        <v/>
      </c>
      <c r="F592" s="5" t="str">
        <f t="shared" si="96"/>
        <v/>
      </c>
      <c r="G592" s="5">
        <f t="shared" si="96"/>
        <v>7.990478018215369E-2</v>
      </c>
      <c r="H592" s="7">
        <f t="shared" si="85"/>
        <v>7.990478018215369E-2</v>
      </c>
      <c r="I592" s="6">
        <f t="shared" si="86"/>
        <v>73.91192166849217</v>
      </c>
      <c r="J592" s="4"/>
      <c r="K592" s="5">
        <f t="shared" si="87"/>
        <v>156.6932739372034</v>
      </c>
      <c r="L592" s="5">
        <f t="shared" si="88"/>
        <v>58.785599999999995</v>
      </c>
      <c r="M592" s="5">
        <f t="shared" si="89"/>
        <v>97.907673937203413</v>
      </c>
      <c r="N592" s="4"/>
    </row>
    <row r="593" spans="1:14" ht="15.75" x14ac:dyDescent="0.25">
      <c r="A593" s="9" t="str">
        <f t="shared" si="90"/>
        <v>-</v>
      </c>
      <c r="B593" s="8">
        <v>930</v>
      </c>
      <c r="C593" s="5" t="str">
        <f t="shared" si="96"/>
        <v/>
      </c>
      <c r="D593" s="5" t="str">
        <f t="shared" si="96"/>
        <v/>
      </c>
      <c r="E593" s="5" t="str">
        <f t="shared" si="96"/>
        <v/>
      </c>
      <c r="F593" s="5" t="str">
        <f t="shared" si="96"/>
        <v/>
      </c>
      <c r="G593" s="5">
        <f t="shared" si="96"/>
        <v>7.951246749806716E-2</v>
      </c>
      <c r="H593" s="7">
        <f t="shared" si="85"/>
        <v>7.951246749806716E-2</v>
      </c>
      <c r="I593" s="6">
        <f t="shared" si="86"/>
        <v>73.946594773202463</v>
      </c>
      <c r="J593" s="4"/>
      <c r="K593" s="5">
        <f t="shared" si="87"/>
        <v>156.76678091918922</v>
      </c>
      <c r="L593" s="5">
        <f t="shared" si="88"/>
        <v>59.103359999999995</v>
      </c>
      <c r="M593" s="5">
        <f t="shared" si="89"/>
        <v>97.663420919189221</v>
      </c>
      <c r="N593" s="4"/>
    </row>
    <row r="594" spans="1:14" ht="15.75" x14ac:dyDescent="0.25">
      <c r="A594" s="9" t="str">
        <f t="shared" si="90"/>
        <v>-</v>
      </c>
      <c r="B594" s="8">
        <v>935</v>
      </c>
      <c r="C594" s="5" t="str">
        <f t="shared" si="96"/>
        <v/>
      </c>
      <c r="D594" s="5" t="str">
        <f t="shared" si="96"/>
        <v/>
      </c>
      <c r="E594" s="5" t="str">
        <f t="shared" si="96"/>
        <v/>
      </c>
      <c r="F594" s="5" t="str">
        <f t="shared" si="96"/>
        <v/>
      </c>
      <c r="G594" s="5">
        <f t="shared" si="96"/>
        <v>7.9124169087998728E-2</v>
      </c>
      <c r="H594" s="7">
        <f t="shared" si="85"/>
        <v>7.9124169087998728E-2</v>
      </c>
      <c r="I594" s="6">
        <f t="shared" si="86"/>
        <v>73.981098097278817</v>
      </c>
      <c r="J594" s="4"/>
      <c r="K594" s="5">
        <f t="shared" si="87"/>
        <v>156.8399279662311</v>
      </c>
      <c r="L594" s="5">
        <f t="shared" si="88"/>
        <v>59.421119999999995</v>
      </c>
      <c r="M594" s="5">
        <f t="shared" si="89"/>
        <v>97.4188079662311</v>
      </c>
      <c r="N594" s="4"/>
    </row>
    <row r="595" spans="1:14" ht="15.75" x14ac:dyDescent="0.25">
      <c r="A595" s="9" t="str">
        <f t="shared" si="90"/>
        <v>-</v>
      </c>
      <c r="B595" s="8">
        <v>940</v>
      </c>
      <c r="C595" s="5" t="str">
        <f t="shared" si="96"/>
        <v/>
      </c>
      <c r="D595" s="5" t="str">
        <f t="shared" si="96"/>
        <v/>
      </c>
      <c r="E595" s="5" t="str">
        <f t="shared" si="96"/>
        <v/>
      </c>
      <c r="F595" s="5" t="str">
        <f t="shared" si="96"/>
        <v/>
      </c>
      <c r="G595" s="5">
        <f t="shared" si="96"/>
        <v>7.8739822737607906E-2</v>
      </c>
      <c r="H595" s="7">
        <f t="shared" si="85"/>
        <v>7.8739822737607906E-2</v>
      </c>
      <c r="I595" s="6">
        <f t="shared" si="86"/>
        <v>74.015433373351428</v>
      </c>
      <c r="J595" s="4"/>
      <c r="K595" s="5">
        <f t="shared" si="87"/>
        <v>156.91271875150503</v>
      </c>
      <c r="L595" s="5">
        <f t="shared" si="88"/>
        <v>59.738879999999995</v>
      </c>
      <c r="M595" s="5">
        <f t="shared" si="89"/>
        <v>97.173838751505031</v>
      </c>
      <c r="N595" s="4"/>
    </row>
    <row r="596" spans="1:14" ht="15.75" x14ac:dyDescent="0.25">
      <c r="A596" s="9" t="str">
        <f t="shared" si="90"/>
        <v>-</v>
      </c>
      <c r="B596" s="8">
        <v>945</v>
      </c>
      <c r="C596" s="5" t="str">
        <f t="shared" si="96"/>
        <v/>
      </c>
      <c r="D596" s="5" t="str">
        <f t="shared" si="96"/>
        <v/>
      </c>
      <c r="E596" s="5" t="str">
        <f t="shared" si="96"/>
        <v/>
      </c>
      <c r="F596" s="5" t="str">
        <f t="shared" si="96"/>
        <v/>
      </c>
      <c r="G596" s="5">
        <f t="shared" si="96"/>
        <v>7.8359367520919404E-2</v>
      </c>
      <c r="H596" s="7">
        <f t="shared" si="85"/>
        <v>7.8359367520919404E-2</v>
      </c>
      <c r="I596" s="6">
        <f t="shared" si="86"/>
        <v>74.049602307268842</v>
      </c>
      <c r="J596" s="4"/>
      <c r="K596" s="5">
        <f t="shared" si="87"/>
        <v>156.98515689140996</v>
      </c>
      <c r="L596" s="5">
        <f t="shared" si="88"/>
        <v>60.056639999999994</v>
      </c>
      <c r="M596" s="5">
        <f t="shared" si="89"/>
        <v>96.92851689140997</v>
      </c>
      <c r="N596" s="4"/>
    </row>
    <row r="597" spans="1:14" ht="15.75" x14ac:dyDescent="0.25">
      <c r="A597" s="9" t="str">
        <f t="shared" si="90"/>
        <v>-</v>
      </c>
      <c r="B597" s="8">
        <v>950</v>
      </c>
      <c r="C597" s="5" t="str">
        <f t="shared" ref="C597:G606" si="97">IF(AND($B597&gt;=C$402,$B597&lt;=C$403),(C$404/60)*$B597^(-C$405),"")</f>
        <v/>
      </c>
      <c r="D597" s="5" t="str">
        <f t="shared" si="97"/>
        <v/>
      </c>
      <c r="E597" s="5" t="str">
        <f t="shared" si="97"/>
        <v/>
      </c>
      <c r="F597" s="5" t="str">
        <f t="shared" si="97"/>
        <v/>
      </c>
      <c r="G597" s="5">
        <f t="shared" si="97"/>
        <v>7.7982743767000859E-2</v>
      </c>
      <c r="H597" s="7">
        <f t="shared" si="85"/>
        <v>7.7982743767000859E-2</v>
      </c>
      <c r="I597" s="6">
        <f t="shared" si="86"/>
        <v>74.083606578650816</v>
      </c>
      <c r="J597" s="4"/>
      <c r="K597" s="5">
        <f t="shared" si="87"/>
        <v>157.05724594673976</v>
      </c>
      <c r="L597" s="5">
        <f t="shared" si="88"/>
        <v>60.374399999999994</v>
      </c>
      <c r="M597" s="5">
        <f t="shared" si="89"/>
        <v>96.682845946739761</v>
      </c>
      <c r="N597" s="4"/>
    </row>
    <row r="598" spans="1:14" ht="15.75" x14ac:dyDescent="0.25">
      <c r="A598" s="9" t="str">
        <f t="shared" si="90"/>
        <v>-</v>
      </c>
      <c r="B598" s="8">
        <v>955</v>
      </c>
      <c r="C598" s="5" t="str">
        <f t="shared" si="97"/>
        <v/>
      </c>
      <c r="D598" s="5" t="str">
        <f t="shared" si="97"/>
        <v/>
      </c>
      <c r="E598" s="5" t="str">
        <f t="shared" si="97"/>
        <v/>
      </c>
      <c r="F598" s="5" t="str">
        <f t="shared" si="97"/>
        <v/>
      </c>
      <c r="G598" s="5">
        <f t="shared" si="97"/>
        <v>7.7609893027672766E-2</v>
      </c>
      <c r="H598" s="7">
        <f t="shared" si="85"/>
        <v>7.7609893027672766E-2</v>
      </c>
      <c r="I598" s="6">
        <f t="shared" si="86"/>
        <v>74.117447841427492</v>
      </c>
      <c r="J598" s="4"/>
      <c r="K598" s="5">
        <f t="shared" si="87"/>
        <v>157.12898942382628</v>
      </c>
      <c r="L598" s="5">
        <f t="shared" si="88"/>
        <v>60.692159999999994</v>
      </c>
      <c r="M598" s="5">
        <f t="shared" si="89"/>
        <v>96.436829423826282</v>
      </c>
      <c r="N598" s="4"/>
    </row>
    <row r="599" spans="1:14" ht="15.75" x14ac:dyDescent="0.25">
      <c r="A599" s="9" t="str">
        <f t="shared" si="90"/>
        <v>-</v>
      </c>
      <c r="B599" s="8">
        <v>960</v>
      </c>
      <c r="C599" s="5" t="str">
        <f t="shared" si="97"/>
        <v/>
      </c>
      <c r="D599" s="5" t="str">
        <f t="shared" si="97"/>
        <v/>
      </c>
      <c r="E599" s="5" t="str">
        <f t="shared" si="97"/>
        <v/>
      </c>
      <c r="F599" s="5" t="str">
        <f t="shared" si="97"/>
        <v/>
      </c>
      <c r="G599" s="5">
        <f t="shared" si="97"/>
        <v>7.7240758046212721E-2</v>
      </c>
      <c r="H599" s="7">
        <f t="shared" ref="H599:H662" si="98">AVERAGE(C599:G599)</f>
        <v>7.7240758046212721E-2</v>
      </c>
      <c r="I599" s="6">
        <f t="shared" ref="I599:I662" si="99">H599*B599</f>
        <v>74.151127724364216</v>
      </c>
      <c r="J599" s="4"/>
      <c r="K599" s="5">
        <f t="shared" ref="K599:K662" si="100">$C$394*I599/1000</f>
        <v>157.20039077565212</v>
      </c>
      <c r="L599" s="5">
        <f t="shared" ref="L599:L662" si="101">B599*60*$C$395/1000</f>
        <v>61.009920000000001</v>
      </c>
      <c r="M599" s="5">
        <f t="shared" ref="M599:M662" si="102">MAX(0,K599-L599)</f>
        <v>96.19047077565213</v>
      </c>
      <c r="N599" s="4"/>
    </row>
    <row r="600" spans="1:14" ht="15.75" x14ac:dyDescent="0.25">
      <c r="A600" s="9" t="str">
        <f t="shared" ref="A600:A663" si="103">IF(M600=$C$396,"MAX","-")</f>
        <v>-</v>
      </c>
      <c r="B600" s="8">
        <v>965</v>
      </c>
      <c r="C600" s="5" t="str">
        <f t="shared" si="97"/>
        <v/>
      </c>
      <c r="D600" s="5" t="str">
        <f t="shared" si="97"/>
        <v/>
      </c>
      <c r="E600" s="5" t="str">
        <f t="shared" si="97"/>
        <v/>
      </c>
      <c r="F600" s="5" t="str">
        <f t="shared" si="97"/>
        <v/>
      </c>
      <c r="G600" s="5">
        <f t="shared" si="97"/>
        <v>7.6875282727018879E-2</v>
      </c>
      <c r="H600" s="7">
        <f t="shared" si="98"/>
        <v>7.6875282727018879E-2</v>
      </c>
      <c r="I600" s="6">
        <f t="shared" si="99"/>
        <v>74.184647831573216</v>
      </c>
      <c r="J600" s="4"/>
      <c r="K600" s="5">
        <f t="shared" si="100"/>
        <v>157.27145340293521</v>
      </c>
      <c r="L600" s="5">
        <f t="shared" si="101"/>
        <v>61.327679999999994</v>
      </c>
      <c r="M600" s="5">
        <f t="shared" si="102"/>
        <v>95.943773402935221</v>
      </c>
      <c r="N600" s="4"/>
    </row>
    <row r="601" spans="1:14" ht="15.75" x14ac:dyDescent="0.25">
      <c r="A601" s="9" t="str">
        <f t="shared" si="103"/>
        <v>-</v>
      </c>
      <c r="B601" s="8">
        <v>970</v>
      </c>
      <c r="C601" s="5" t="str">
        <f t="shared" si="97"/>
        <v/>
      </c>
      <c r="D601" s="5" t="str">
        <f t="shared" si="97"/>
        <v/>
      </c>
      <c r="E601" s="5" t="str">
        <f t="shared" si="97"/>
        <v/>
      </c>
      <c r="F601" s="5" t="str">
        <f t="shared" si="97"/>
        <v/>
      </c>
      <c r="G601" s="5">
        <f t="shared" si="97"/>
        <v>7.6513412106198553E-2</v>
      </c>
      <c r="H601" s="7">
        <f t="shared" si="98"/>
        <v>7.6513412106198553E-2</v>
      </c>
      <c r="I601" s="6">
        <f t="shared" si="99"/>
        <v>74.218009743012601</v>
      </c>
      <c r="J601" s="4"/>
      <c r="K601" s="5">
        <f t="shared" si="100"/>
        <v>157.3421806551867</v>
      </c>
      <c r="L601" s="5">
        <f t="shared" si="101"/>
        <v>61.645439999999994</v>
      </c>
      <c r="M601" s="5">
        <f t="shared" si="102"/>
        <v>95.696740655186701</v>
      </c>
      <c r="N601" s="4"/>
    </row>
    <row r="602" spans="1:14" ht="15.75" x14ac:dyDescent="0.25">
      <c r="A602" s="9" t="str">
        <f t="shared" si="103"/>
        <v>-</v>
      </c>
      <c r="B602" s="8">
        <v>975</v>
      </c>
      <c r="C602" s="5" t="str">
        <f t="shared" si="97"/>
        <v/>
      </c>
      <c r="D602" s="5" t="str">
        <f t="shared" si="97"/>
        <v/>
      </c>
      <c r="E602" s="5" t="str">
        <f t="shared" si="97"/>
        <v/>
      </c>
      <c r="F602" s="5" t="str">
        <f t="shared" si="97"/>
        <v/>
      </c>
      <c r="G602" s="5">
        <f t="shared" si="97"/>
        <v>7.6155092323048082E-2</v>
      </c>
      <c r="H602" s="7">
        <f t="shared" si="98"/>
        <v>7.6155092323048082E-2</v>
      </c>
      <c r="I602" s="6">
        <f t="shared" si="99"/>
        <v>74.251215014971876</v>
      </c>
      <c r="J602" s="4"/>
      <c r="K602" s="5">
        <f t="shared" si="100"/>
        <v>157.41257583174036</v>
      </c>
      <c r="L602" s="5">
        <f t="shared" si="101"/>
        <v>61.963200000000001</v>
      </c>
      <c r="M602" s="5">
        <f t="shared" si="102"/>
        <v>95.449375831740355</v>
      </c>
      <c r="N602" s="4"/>
    </row>
    <row r="603" spans="1:14" ht="15.75" x14ac:dyDescent="0.25">
      <c r="A603" s="9" t="str">
        <f t="shared" si="103"/>
        <v>-</v>
      </c>
      <c r="B603" s="8">
        <v>980</v>
      </c>
      <c r="C603" s="5" t="str">
        <f t="shared" si="97"/>
        <v/>
      </c>
      <c r="D603" s="5" t="str">
        <f t="shared" si="97"/>
        <v/>
      </c>
      <c r="E603" s="5" t="str">
        <f t="shared" si="97"/>
        <v/>
      </c>
      <c r="F603" s="5" t="str">
        <f t="shared" si="97"/>
        <v/>
      </c>
      <c r="G603" s="5">
        <f t="shared" si="97"/>
        <v>7.5800270592394109E-2</v>
      </c>
      <c r="H603" s="7">
        <f t="shared" si="98"/>
        <v>7.5800270592394109E-2</v>
      </c>
      <c r="I603" s="6">
        <f t="shared" si="99"/>
        <v>74.284265180546228</v>
      </c>
      <c r="J603" s="4"/>
      <c r="K603" s="5">
        <f t="shared" si="100"/>
        <v>157.48264218275798</v>
      </c>
      <c r="L603" s="5">
        <f t="shared" si="101"/>
        <v>62.280959999999993</v>
      </c>
      <c r="M603" s="5">
        <f t="shared" si="102"/>
        <v>95.201682182757992</v>
      </c>
      <c r="N603" s="4"/>
    </row>
    <row r="604" spans="1:14" ht="15.75" x14ac:dyDescent="0.25">
      <c r="A604" s="9" t="str">
        <f t="shared" si="103"/>
        <v>-</v>
      </c>
      <c r="B604" s="8">
        <v>985</v>
      </c>
      <c r="C604" s="5" t="str">
        <f t="shared" si="97"/>
        <v/>
      </c>
      <c r="D604" s="5" t="str">
        <f t="shared" si="97"/>
        <v/>
      </c>
      <c r="E604" s="5" t="str">
        <f t="shared" si="97"/>
        <v/>
      </c>
      <c r="F604" s="5" t="str">
        <f t="shared" si="97"/>
        <v/>
      </c>
      <c r="G604" s="5">
        <f t="shared" si="97"/>
        <v>7.5448895177764624E-2</v>
      </c>
      <c r="H604" s="7">
        <f t="shared" si="98"/>
        <v>7.5448895177764624E-2</v>
      </c>
      <c r="I604" s="6">
        <f t="shared" si="99"/>
        <v>74.317161750098151</v>
      </c>
      <c r="J604" s="4"/>
      <c r="K604" s="5">
        <f t="shared" si="100"/>
        <v>157.55238291020808</v>
      </c>
      <c r="L604" s="5">
        <f t="shared" si="101"/>
        <v>62.598719999999993</v>
      </c>
      <c r="M604" s="5">
        <f t="shared" si="102"/>
        <v>94.953662910208095</v>
      </c>
      <c r="N604" s="4"/>
    </row>
    <row r="605" spans="1:14" ht="15.75" x14ac:dyDescent="0.25">
      <c r="A605" s="9" t="str">
        <f t="shared" si="103"/>
        <v>-</v>
      </c>
      <c r="B605" s="8">
        <v>990</v>
      </c>
      <c r="C605" s="5" t="str">
        <f t="shared" si="97"/>
        <v/>
      </c>
      <c r="D605" s="5" t="str">
        <f t="shared" si="97"/>
        <v/>
      </c>
      <c r="E605" s="5" t="str">
        <f t="shared" si="97"/>
        <v/>
      </c>
      <c r="F605" s="5" t="str">
        <f t="shared" si="97"/>
        <v/>
      </c>
      <c r="G605" s="5">
        <f t="shared" si="97"/>
        <v>7.5100915365361995E-2</v>
      </c>
      <c r="H605" s="7">
        <f t="shared" si="98"/>
        <v>7.5100915365361995E-2</v>
      </c>
      <c r="I605" s="6">
        <f t="shared" si="99"/>
        <v>74.349906211708372</v>
      </c>
      <c r="J605" s="4"/>
      <c r="K605" s="5">
        <f t="shared" si="100"/>
        <v>157.62180116882175</v>
      </c>
      <c r="L605" s="5">
        <f t="shared" si="101"/>
        <v>62.916479999999993</v>
      </c>
      <c r="M605" s="5">
        <f t="shared" si="102"/>
        <v>94.705321168821754</v>
      </c>
      <c r="N605" s="4"/>
    </row>
    <row r="606" spans="1:14" ht="15.75" x14ac:dyDescent="0.25">
      <c r="A606" s="9" t="str">
        <f t="shared" si="103"/>
        <v>-</v>
      </c>
      <c r="B606" s="8">
        <v>995</v>
      </c>
      <c r="C606" s="5" t="str">
        <f t="shared" si="97"/>
        <v/>
      </c>
      <c r="D606" s="5" t="str">
        <f t="shared" si="97"/>
        <v/>
      </c>
      <c r="E606" s="5" t="str">
        <f t="shared" si="97"/>
        <v/>
      </c>
      <c r="F606" s="5" t="str">
        <f t="shared" si="97"/>
        <v/>
      </c>
      <c r="G606" s="5">
        <f t="shared" si="97"/>
        <v>7.4756281438808858E-2</v>
      </c>
      <c r="H606" s="7">
        <f t="shared" si="98"/>
        <v>7.4756281438808858E-2</v>
      </c>
      <c r="I606" s="6">
        <f t="shared" si="99"/>
        <v>74.382500031614811</v>
      </c>
      <c r="J606" s="4"/>
      <c r="K606" s="5">
        <f t="shared" si="100"/>
        <v>157.69090006702342</v>
      </c>
      <c r="L606" s="5">
        <f t="shared" si="101"/>
        <v>63.23424</v>
      </c>
      <c r="M606" s="5">
        <f t="shared" si="102"/>
        <v>94.456660067023421</v>
      </c>
      <c r="N606" s="4"/>
    </row>
    <row r="607" spans="1:14" ht="15.75" x14ac:dyDescent="0.25">
      <c r="A607" s="9" t="str">
        <f t="shared" si="103"/>
        <v>-</v>
      </c>
      <c r="B607" s="8">
        <v>1000</v>
      </c>
      <c r="C607" s="5" t="str">
        <f t="shared" ref="C607:G616" si="104">IF(AND($B607&gt;=C$402,$B607&lt;=C$403),(C$404/60)*$B607^(-C$405),"")</f>
        <v/>
      </c>
      <c r="D607" s="5" t="str">
        <f t="shared" si="104"/>
        <v/>
      </c>
      <c r="E607" s="5" t="str">
        <f t="shared" si="104"/>
        <v/>
      </c>
      <c r="F607" s="5" t="str">
        <f t="shared" si="104"/>
        <v/>
      </c>
      <c r="G607" s="5">
        <f t="shared" si="104"/>
        <v>7.4414944654641241E-2</v>
      </c>
      <c r="H607" s="7">
        <f t="shared" si="98"/>
        <v>7.4414944654641241E-2</v>
      </c>
      <c r="I607" s="6">
        <f t="shared" si="99"/>
        <v>74.414944654641246</v>
      </c>
      <c r="J607" s="4"/>
      <c r="K607" s="5">
        <f t="shared" si="100"/>
        <v>157.75968266783943</v>
      </c>
      <c r="L607" s="5">
        <f t="shared" si="101"/>
        <v>63.551999999999992</v>
      </c>
      <c r="M607" s="5">
        <f t="shared" si="102"/>
        <v>94.207682667839435</v>
      </c>
      <c r="N607" s="4"/>
    </row>
    <row r="608" spans="1:14" ht="15.75" x14ac:dyDescent="0.25">
      <c r="A608" s="9" t="str">
        <f t="shared" si="103"/>
        <v>-</v>
      </c>
      <c r="B608" s="8">
        <v>1005</v>
      </c>
      <c r="C608" s="5" t="str">
        <f t="shared" si="104"/>
        <v/>
      </c>
      <c r="D608" s="5" t="str">
        <f t="shared" si="104"/>
        <v/>
      </c>
      <c r="E608" s="5" t="str">
        <f t="shared" si="104"/>
        <v/>
      </c>
      <c r="F608" s="5" t="str">
        <f t="shared" si="104"/>
        <v/>
      </c>
      <c r="G608" s="5">
        <f t="shared" si="104"/>
        <v>7.4076857218522738E-2</v>
      </c>
      <c r="H608" s="7">
        <f t="shared" si="98"/>
        <v>7.4076857218522738E-2</v>
      </c>
      <c r="I608" s="6">
        <f t="shared" si="99"/>
        <v>74.447241504615349</v>
      </c>
      <c r="J608" s="4"/>
      <c r="K608" s="5">
        <f t="shared" si="100"/>
        <v>157.82815198978452</v>
      </c>
      <c r="L608" s="5">
        <f t="shared" si="101"/>
        <v>63.869759999999992</v>
      </c>
      <c r="M608" s="5">
        <f t="shared" si="102"/>
        <v>93.958391989784531</v>
      </c>
      <c r="N608" s="4"/>
    </row>
    <row r="609" spans="1:14" ht="15.75" x14ac:dyDescent="0.25">
      <c r="A609" s="9" t="str">
        <f t="shared" si="103"/>
        <v>-</v>
      </c>
      <c r="B609" s="8">
        <v>1010</v>
      </c>
      <c r="C609" s="5" t="str">
        <f t="shared" si="104"/>
        <v/>
      </c>
      <c r="D609" s="5" t="str">
        <f t="shared" si="104"/>
        <v/>
      </c>
      <c r="E609" s="5" t="str">
        <f t="shared" si="104"/>
        <v/>
      </c>
      <c r="F609" s="5" t="str">
        <f t="shared" si="104"/>
        <v/>
      </c>
      <c r="G609" s="5">
        <f t="shared" si="104"/>
        <v>7.3741972262154995E-2</v>
      </c>
      <c r="H609" s="7">
        <f t="shared" si="98"/>
        <v>7.3741972262154995E-2</v>
      </c>
      <c r="I609" s="6">
        <f t="shared" si="99"/>
        <v>74.479391984776541</v>
      </c>
      <c r="J609" s="4"/>
      <c r="K609" s="5">
        <f t="shared" si="100"/>
        <v>157.89631100772627</v>
      </c>
      <c r="L609" s="5">
        <f t="shared" si="101"/>
        <v>64.187519999999992</v>
      </c>
      <c r="M609" s="5">
        <f t="shared" si="102"/>
        <v>93.708791007726276</v>
      </c>
      <c r="N609" s="4"/>
    </row>
    <row r="610" spans="1:14" ht="15.75" x14ac:dyDescent="0.25">
      <c r="A610" s="9" t="str">
        <f t="shared" si="103"/>
        <v>-</v>
      </c>
      <c r="B610" s="8">
        <v>1015</v>
      </c>
      <c r="C610" s="5" t="str">
        <f t="shared" si="104"/>
        <v/>
      </c>
      <c r="D610" s="5" t="str">
        <f t="shared" si="104"/>
        <v/>
      </c>
      <c r="E610" s="5" t="str">
        <f t="shared" si="104"/>
        <v/>
      </c>
      <c r="F610" s="5" t="str">
        <f t="shared" si="104"/>
        <v/>
      </c>
      <c r="G610" s="5">
        <f t="shared" si="104"/>
        <v>7.3410243820860879E-2</v>
      </c>
      <c r="H610" s="7">
        <f t="shared" si="98"/>
        <v>7.3410243820860879E-2</v>
      </c>
      <c r="I610" s="6">
        <f t="shared" si="99"/>
        <v>74.511397478173791</v>
      </c>
      <c r="J610" s="4"/>
      <c r="K610" s="5">
        <f t="shared" si="100"/>
        <v>157.96416265372844</v>
      </c>
      <c r="L610" s="5">
        <f t="shared" si="101"/>
        <v>64.505279999999985</v>
      </c>
      <c r="M610" s="5">
        <f t="shared" si="102"/>
        <v>93.458882653728452</v>
      </c>
      <c r="N610" s="4"/>
    </row>
    <row r="611" spans="1:14" ht="15.75" x14ac:dyDescent="0.25">
      <c r="A611" s="9" t="str">
        <f t="shared" si="103"/>
        <v>-</v>
      </c>
      <c r="B611" s="8">
        <v>1020</v>
      </c>
      <c r="C611" s="5" t="str">
        <f t="shared" si="104"/>
        <v/>
      </c>
      <c r="D611" s="5" t="str">
        <f t="shared" si="104"/>
        <v/>
      </c>
      <c r="E611" s="5" t="str">
        <f t="shared" si="104"/>
        <v/>
      </c>
      <c r="F611" s="5" t="str">
        <f t="shared" si="104"/>
        <v/>
      </c>
      <c r="G611" s="5">
        <f t="shared" si="104"/>
        <v>7.3081626811817818E-2</v>
      </c>
      <c r="H611" s="7">
        <f t="shared" si="98"/>
        <v>7.3081626811817818E-2</v>
      </c>
      <c r="I611" s="6">
        <f t="shared" si="99"/>
        <v>74.543259348054178</v>
      </c>
      <c r="J611" s="4"/>
      <c r="K611" s="5">
        <f t="shared" si="100"/>
        <v>158.03170981787486</v>
      </c>
      <c r="L611" s="5">
        <f t="shared" si="101"/>
        <v>64.823039999999992</v>
      </c>
      <c r="M611" s="5">
        <f t="shared" si="102"/>
        <v>93.208669817874863</v>
      </c>
      <c r="N611" s="4"/>
    </row>
    <row r="612" spans="1:14" ht="15.75" x14ac:dyDescent="0.25">
      <c r="A612" s="9" t="str">
        <f t="shared" si="103"/>
        <v>-</v>
      </c>
      <c r="B612" s="8">
        <v>1025</v>
      </c>
      <c r="C612" s="5" t="str">
        <f t="shared" si="104"/>
        <v/>
      </c>
      <c r="D612" s="5" t="str">
        <f t="shared" si="104"/>
        <v/>
      </c>
      <c r="E612" s="5" t="str">
        <f t="shared" si="104"/>
        <v/>
      </c>
      <c r="F612" s="5" t="str">
        <f t="shared" si="104"/>
        <v/>
      </c>
      <c r="G612" s="5">
        <f t="shared" si="104"/>
        <v>7.2756077012918502E-2</v>
      </c>
      <c r="H612" s="7">
        <f t="shared" si="98"/>
        <v>7.2756077012918502E-2</v>
      </c>
      <c r="I612" s="6">
        <f t="shared" si="99"/>
        <v>74.574978938241458</v>
      </c>
      <c r="J612" s="4"/>
      <c r="K612" s="5">
        <f t="shared" si="100"/>
        <v>158.09895534907187</v>
      </c>
      <c r="L612" s="5">
        <f t="shared" si="101"/>
        <v>65.140799999999999</v>
      </c>
      <c r="M612" s="5">
        <f t="shared" si="102"/>
        <v>92.958155349071873</v>
      </c>
      <c r="N612" s="4"/>
    </row>
    <row r="613" spans="1:14" ht="15.75" x14ac:dyDescent="0.25">
      <c r="A613" s="9" t="str">
        <f t="shared" si="103"/>
        <v>-</v>
      </c>
      <c r="B613" s="8">
        <v>1030</v>
      </c>
      <c r="C613" s="5" t="str">
        <f t="shared" si="104"/>
        <v/>
      </c>
      <c r="D613" s="5" t="str">
        <f t="shared" si="104"/>
        <v/>
      </c>
      <c r="E613" s="5" t="str">
        <f t="shared" si="104"/>
        <v/>
      </c>
      <c r="F613" s="5" t="str">
        <f t="shared" si="104"/>
        <v/>
      </c>
      <c r="G613" s="5">
        <f t="shared" si="104"/>
        <v>7.2433551042239322E-2</v>
      </c>
      <c r="H613" s="7">
        <f t="shared" si="98"/>
        <v>7.2433551042239322E-2</v>
      </c>
      <c r="I613" s="6">
        <f t="shared" si="99"/>
        <v>74.606557573506507</v>
      </c>
      <c r="J613" s="4"/>
      <c r="K613" s="5">
        <f t="shared" si="100"/>
        <v>158.16590205583378</v>
      </c>
      <c r="L613" s="5">
        <f t="shared" si="101"/>
        <v>65.458559999999991</v>
      </c>
      <c r="M613" s="5">
        <f t="shared" si="102"/>
        <v>92.707342055833792</v>
      </c>
      <c r="N613" s="4"/>
    </row>
    <row r="614" spans="1:14" ht="15.75" x14ac:dyDescent="0.25">
      <c r="A614" s="9" t="str">
        <f t="shared" si="103"/>
        <v>-</v>
      </c>
      <c r="B614" s="8">
        <v>1035</v>
      </c>
      <c r="C614" s="5" t="str">
        <f t="shared" si="104"/>
        <v/>
      </c>
      <c r="D614" s="5" t="str">
        <f t="shared" si="104"/>
        <v/>
      </c>
      <c r="E614" s="5" t="str">
        <f t="shared" si="104"/>
        <v/>
      </c>
      <c r="F614" s="5" t="str">
        <f t="shared" si="104"/>
        <v/>
      </c>
      <c r="G614" s="5">
        <f t="shared" si="104"/>
        <v>7.2114006338094755E-2</v>
      </c>
      <c r="H614" s="7">
        <f t="shared" si="98"/>
        <v>7.2114006338094755E-2</v>
      </c>
      <c r="I614" s="6">
        <f t="shared" si="99"/>
        <v>74.637996559928069</v>
      </c>
      <c r="J614" s="4"/>
      <c r="K614" s="5">
        <f t="shared" si="100"/>
        <v>158.23255270704749</v>
      </c>
      <c r="L614" s="5">
        <f t="shared" si="101"/>
        <v>65.776319999999998</v>
      </c>
      <c r="M614" s="5">
        <f t="shared" si="102"/>
        <v>92.456232707047491</v>
      </c>
      <c r="N614" s="4"/>
    </row>
    <row r="615" spans="1:14" ht="15.75" x14ac:dyDescent="0.25">
      <c r="A615" s="9" t="str">
        <f t="shared" si="103"/>
        <v>-</v>
      </c>
      <c r="B615" s="8">
        <v>1040</v>
      </c>
      <c r="C615" s="5" t="str">
        <f t="shared" si="104"/>
        <v/>
      </c>
      <c r="D615" s="5" t="str">
        <f t="shared" si="104"/>
        <v/>
      </c>
      <c r="E615" s="5" t="str">
        <f t="shared" si="104"/>
        <v/>
      </c>
      <c r="F615" s="5" t="str">
        <f t="shared" si="104"/>
        <v/>
      </c>
      <c r="G615" s="5">
        <f t="shared" si="104"/>
        <v>7.1797401139658865E-2</v>
      </c>
      <c r="H615" s="7">
        <f t="shared" si="98"/>
        <v>7.1797401139658865E-2</v>
      </c>
      <c r="I615" s="6">
        <f t="shared" si="99"/>
        <v>74.669297185245213</v>
      </c>
      <c r="J615" s="4"/>
      <c r="K615" s="5">
        <f t="shared" si="100"/>
        <v>158.29891003271985</v>
      </c>
      <c r="L615" s="5">
        <f t="shared" si="101"/>
        <v>66.094080000000005</v>
      </c>
      <c r="M615" s="5">
        <f t="shared" si="102"/>
        <v>92.20483003271984</v>
      </c>
      <c r="N615" s="4"/>
    </row>
    <row r="616" spans="1:14" ht="15.75" x14ac:dyDescent="0.25">
      <c r="A616" s="9" t="str">
        <f t="shared" si="103"/>
        <v>-</v>
      </c>
      <c r="B616" s="8">
        <v>1045</v>
      </c>
      <c r="C616" s="5" t="str">
        <f t="shared" si="104"/>
        <v/>
      </c>
      <c r="D616" s="5" t="str">
        <f t="shared" si="104"/>
        <v/>
      </c>
      <c r="E616" s="5" t="str">
        <f t="shared" si="104"/>
        <v/>
      </c>
      <c r="F616" s="5" t="str">
        <f t="shared" si="104"/>
        <v/>
      </c>
      <c r="G616" s="5">
        <f t="shared" si="104"/>
        <v>7.1483694468136086E-2</v>
      </c>
      <c r="H616" s="7">
        <f t="shared" si="98"/>
        <v>7.1483694468136086E-2</v>
      </c>
      <c r="I616" s="6">
        <f t="shared" si="99"/>
        <v>74.700460719202212</v>
      </c>
      <c r="J616" s="4"/>
      <c r="K616" s="5">
        <f t="shared" si="100"/>
        <v>158.3649767247087</v>
      </c>
      <c r="L616" s="5">
        <f t="shared" si="101"/>
        <v>66.411839999999998</v>
      </c>
      <c r="M616" s="5">
        <f t="shared" si="102"/>
        <v>91.953136724708699</v>
      </c>
      <c r="N616" s="4"/>
    </row>
    <row r="617" spans="1:14" ht="15.75" x14ac:dyDescent="0.25">
      <c r="A617" s="9" t="str">
        <f t="shared" si="103"/>
        <v>-</v>
      </c>
      <c r="B617" s="8">
        <v>1050</v>
      </c>
      <c r="C617" s="5" t="str">
        <f t="shared" ref="C617:G626" si="105">IF(AND($B617&gt;=C$402,$B617&lt;=C$403),(C$404/60)*$B617^(-C$405),"")</f>
        <v/>
      </c>
      <c r="D617" s="5" t="str">
        <f t="shared" si="105"/>
        <v/>
      </c>
      <c r="E617" s="5" t="str">
        <f t="shared" si="105"/>
        <v/>
      </c>
      <c r="F617" s="5" t="str">
        <f t="shared" si="105"/>
        <v/>
      </c>
      <c r="G617" s="5">
        <f t="shared" si="105"/>
        <v>7.1172846108461071E-2</v>
      </c>
      <c r="H617" s="7">
        <f t="shared" si="98"/>
        <v>7.1172846108461071E-2</v>
      </c>
      <c r="I617" s="6">
        <f t="shared" si="99"/>
        <v>74.731488413884122</v>
      </c>
      <c r="J617" s="4"/>
      <c r="K617" s="5">
        <f t="shared" si="100"/>
        <v>158.43075543743433</v>
      </c>
      <c r="L617" s="5">
        <f t="shared" si="101"/>
        <v>66.729599999999991</v>
      </c>
      <c r="M617" s="5">
        <f t="shared" si="102"/>
        <v>91.701155437434338</v>
      </c>
      <c r="N617" s="4"/>
    </row>
    <row r="618" spans="1:14" ht="15.75" x14ac:dyDescent="0.25">
      <c r="A618" s="9" t="str">
        <f t="shared" si="103"/>
        <v>-</v>
      </c>
      <c r="B618" s="8">
        <v>1055</v>
      </c>
      <c r="C618" s="5" t="str">
        <f t="shared" si="105"/>
        <v/>
      </c>
      <c r="D618" s="5" t="str">
        <f t="shared" si="105"/>
        <v/>
      </c>
      <c r="E618" s="5" t="str">
        <f t="shared" si="105"/>
        <v/>
      </c>
      <c r="F618" s="5" t="str">
        <f t="shared" si="105"/>
        <v/>
      </c>
      <c r="G618" s="5">
        <f t="shared" si="105"/>
        <v>7.0864816591512114E-2</v>
      </c>
      <c r="H618" s="7">
        <f t="shared" si="98"/>
        <v>7.0864816591512114E-2</v>
      </c>
      <c r="I618" s="6">
        <f t="shared" si="99"/>
        <v>74.76238150404528</v>
      </c>
      <c r="J618" s="4"/>
      <c r="K618" s="5">
        <f t="shared" si="100"/>
        <v>158.496248788576</v>
      </c>
      <c r="L618" s="5">
        <f t="shared" si="101"/>
        <v>67.047359999999998</v>
      </c>
      <c r="M618" s="5">
        <f t="shared" si="102"/>
        <v>91.448888788575999</v>
      </c>
      <c r="N618" s="4"/>
    </row>
    <row r="619" spans="1:14" ht="15.75" x14ac:dyDescent="0.25">
      <c r="A619" s="9" t="str">
        <f t="shared" si="103"/>
        <v>-</v>
      </c>
      <c r="B619" s="8">
        <v>1060</v>
      </c>
      <c r="C619" s="5" t="str">
        <f t="shared" si="105"/>
        <v/>
      </c>
      <c r="D619" s="5" t="str">
        <f t="shared" si="105"/>
        <v/>
      </c>
      <c r="E619" s="5" t="str">
        <f t="shared" si="105"/>
        <v/>
      </c>
      <c r="F619" s="5" t="str">
        <f t="shared" si="105"/>
        <v/>
      </c>
      <c r="G619" s="5">
        <f t="shared" si="105"/>
        <v>7.0559567176820839E-2</v>
      </c>
      <c r="H619" s="7">
        <f t="shared" si="98"/>
        <v>7.0559567176820839E-2</v>
      </c>
      <c r="I619" s="6">
        <f t="shared" si="99"/>
        <v>74.793141207430097</v>
      </c>
      <c r="J619" s="4"/>
      <c r="K619" s="5">
        <f t="shared" si="100"/>
        <v>158.56145935975181</v>
      </c>
      <c r="L619" s="5">
        <f t="shared" si="101"/>
        <v>67.36511999999999</v>
      </c>
      <c r="M619" s="5">
        <f t="shared" si="102"/>
        <v>91.196339359751818</v>
      </c>
      <c r="N619" s="4"/>
    </row>
    <row r="620" spans="1:14" ht="15.75" x14ac:dyDescent="0.25">
      <c r="A620" s="9" t="str">
        <f t="shared" si="103"/>
        <v>-</v>
      </c>
      <c r="B620" s="8">
        <v>1065</v>
      </c>
      <c r="C620" s="5" t="str">
        <f t="shared" si="105"/>
        <v/>
      </c>
      <c r="D620" s="5" t="str">
        <f t="shared" si="105"/>
        <v/>
      </c>
      <c r="E620" s="5" t="str">
        <f t="shared" si="105"/>
        <v/>
      </c>
      <c r="F620" s="5" t="str">
        <f t="shared" si="105"/>
        <v/>
      </c>
      <c r="G620" s="5">
        <f t="shared" si="105"/>
        <v>7.0257059835761956E-2</v>
      </c>
      <c r="H620" s="7">
        <f t="shared" si="98"/>
        <v>7.0257059835761956E-2</v>
      </c>
      <c r="I620" s="6">
        <f t="shared" si="99"/>
        <v>74.823768725086481</v>
      </c>
      <c r="J620" s="4"/>
      <c r="K620" s="5">
        <f t="shared" si="100"/>
        <v>158.62638969718333</v>
      </c>
      <c r="L620" s="5">
        <f t="shared" si="101"/>
        <v>67.682879999999983</v>
      </c>
      <c r="M620" s="5">
        <f t="shared" si="102"/>
        <v>90.943509697183345</v>
      </c>
      <c r="N620" s="4"/>
    </row>
    <row r="621" spans="1:14" ht="15.75" x14ac:dyDescent="0.25">
      <c r="A621" s="9" t="str">
        <f t="shared" si="103"/>
        <v>-</v>
      </c>
      <c r="B621" s="8">
        <v>1070</v>
      </c>
      <c r="C621" s="5" t="str">
        <f t="shared" si="105"/>
        <v/>
      </c>
      <c r="D621" s="5" t="str">
        <f t="shared" si="105"/>
        <v/>
      </c>
      <c r="E621" s="5" t="str">
        <f t="shared" si="105"/>
        <v/>
      </c>
      <c r="F621" s="5" t="str">
        <f t="shared" si="105"/>
        <v/>
      </c>
      <c r="G621" s="5">
        <f t="shared" si="105"/>
        <v>6.9957257235206835E-2</v>
      </c>
      <c r="H621" s="7">
        <f t="shared" si="98"/>
        <v>6.9957257235206835E-2</v>
      </c>
      <c r="I621" s="6">
        <f t="shared" si="99"/>
        <v>74.854265241671314</v>
      </c>
      <c r="J621" s="4"/>
      <c r="K621" s="5">
        <f t="shared" si="100"/>
        <v>158.6910423123432</v>
      </c>
      <c r="L621" s="5">
        <f t="shared" si="101"/>
        <v>68.000640000000004</v>
      </c>
      <c r="M621" s="5">
        <f t="shared" si="102"/>
        <v>90.690402312343195</v>
      </c>
      <c r="N621" s="4"/>
    </row>
    <row r="622" spans="1:14" ht="15.75" x14ac:dyDescent="0.25">
      <c r="A622" s="9" t="str">
        <f t="shared" si="103"/>
        <v>-</v>
      </c>
      <c r="B622" s="8">
        <v>1075</v>
      </c>
      <c r="C622" s="5" t="str">
        <f t="shared" si="105"/>
        <v/>
      </c>
      <c r="D622" s="5" t="str">
        <f t="shared" si="105"/>
        <v/>
      </c>
      <c r="E622" s="5" t="str">
        <f t="shared" si="105"/>
        <v/>
      </c>
      <c r="F622" s="5" t="str">
        <f t="shared" si="105"/>
        <v/>
      </c>
      <c r="G622" s="5">
        <f t="shared" si="105"/>
        <v>6.9660122721628373E-2</v>
      </c>
      <c r="H622" s="7">
        <f t="shared" si="98"/>
        <v>6.9660122721628373E-2</v>
      </c>
      <c r="I622" s="6">
        <f t="shared" si="99"/>
        <v>74.884631925750497</v>
      </c>
      <c r="J622" s="4"/>
      <c r="K622" s="5">
        <f t="shared" si="100"/>
        <v>158.75541968259105</v>
      </c>
      <c r="L622" s="5">
        <f t="shared" si="101"/>
        <v>68.318399999999997</v>
      </c>
      <c r="M622" s="5">
        <f t="shared" si="102"/>
        <v>90.437019682591057</v>
      </c>
      <c r="N622" s="4"/>
    </row>
    <row r="623" spans="1:14" ht="15.75" x14ac:dyDescent="0.25">
      <c r="A623" s="9" t="str">
        <f t="shared" si="103"/>
        <v>-</v>
      </c>
      <c r="B623" s="8">
        <v>1080</v>
      </c>
      <c r="C623" s="5" t="str">
        <f t="shared" si="105"/>
        <v/>
      </c>
      <c r="D623" s="5" t="str">
        <f t="shared" si="105"/>
        <v/>
      </c>
      <c r="E623" s="5" t="str">
        <f t="shared" si="105"/>
        <v/>
      </c>
      <c r="F623" s="5" t="str">
        <f t="shared" si="105"/>
        <v/>
      </c>
      <c r="G623" s="5">
        <f t="shared" si="105"/>
        <v>6.9365620305639031E-2</v>
      </c>
      <c r="H623" s="7">
        <f t="shared" si="98"/>
        <v>6.9365620305639031E-2</v>
      </c>
      <c r="I623" s="6">
        <f t="shared" si="99"/>
        <v>74.914869930090148</v>
      </c>
      <c r="J623" s="4"/>
      <c r="K623" s="5">
        <f t="shared" si="100"/>
        <v>158.81952425179114</v>
      </c>
      <c r="L623" s="5">
        <f t="shared" si="101"/>
        <v>68.63615999999999</v>
      </c>
      <c r="M623" s="5">
        <f t="shared" si="102"/>
        <v>90.183364251791147</v>
      </c>
      <c r="N623" s="4"/>
    </row>
    <row r="624" spans="1:14" ht="15.75" x14ac:dyDescent="0.25">
      <c r="A624" s="9" t="str">
        <f t="shared" si="103"/>
        <v>-</v>
      </c>
      <c r="B624" s="8">
        <v>1085</v>
      </c>
      <c r="C624" s="5" t="str">
        <f t="shared" si="105"/>
        <v/>
      </c>
      <c r="D624" s="5" t="str">
        <f t="shared" si="105"/>
        <v/>
      </c>
      <c r="E624" s="5" t="str">
        <f t="shared" si="105"/>
        <v/>
      </c>
      <c r="F624" s="5" t="str">
        <f t="shared" si="105"/>
        <v/>
      </c>
      <c r="G624" s="5">
        <f t="shared" si="105"/>
        <v>6.9073714646952167E-2</v>
      </c>
      <c r="H624" s="7">
        <f t="shared" si="98"/>
        <v>6.9073714646952167E-2</v>
      </c>
      <c r="I624" s="6">
        <f t="shared" si="99"/>
        <v>74.944980391943105</v>
      </c>
      <c r="J624" s="4"/>
      <c r="K624" s="5">
        <f t="shared" si="100"/>
        <v>158.88335843091937</v>
      </c>
      <c r="L624" s="5">
        <f t="shared" si="101"/>
        <v>68.953919999999997</v>
      </c>
      <c r="M624" s="5">
        <f t="shared" si="102"/>
        <v>89.929438430919376</v>
      </c>
      <c r="N624" s="4"/>
    </row>
    <row r="625" spans="1:14" ht="15.75" x14ac:dyDescent="0.25">
      <c r="A625" s="9" t="str">
        <f t="shared" si="103"/>
        <v>-</v>
      </c>
      <c r="B625" s="8">
        <v>1090</v>
      </c>
      <c r="C625" s="5" t="str">
        <f t="shared" si="105"/>
        <v/>
      </c>
      <c r="D625" s="5" t="str">
        <f t="shared" si="105"/>
        <v/>
      </c>
      <c r="E625" s="5" t="str">
        <f t="shared" si="105"/>
        <v/>
      </c>
      <c r="F625" s="5" t="str">
        <f t="shared" si="105"/>
        <v/>
      </c>
      <c r="G625" s="5">
        <f t="shared" si="105"/>
        <v>6.8784371039749992E-2</v>
      </c>
      <c r="H625" s="7">
        <f t="shared" si="98"/>
        <v>6.8784371039749992E-2</v>
      </c>
      <c r="I625" s="6">
        <f t="shared" si="99"/>
        <v>74.974964433327486</v>
      </c>
      <c r="J625" s="4"/>
      <c r="K625" s="5">
        <f t="shared" si="100"/>
        <v>158.94692459865428</v>
      </c>
      <c r="L625" s="5">
        <f t="shared" si="101"/>
        <v>69.271679999999989</v>
      </c>
      <c r="M625" s="5">
        <f t="shared" si="102"/>
        <v>89.675244598654288</v>
      </c>
      <c r="N625" s="4"/>
    </row>
    <row r="626" spans="1:14" ht="15.75" x14ac:dyDescent="0.25">
      <c r="A626" s="9" t="str">
        <f t="shared" si="103"/>
        <v>-</v>
      </c>
      <c r="B626" s="8">
        <v>1095</v>
      </c>
      <c r="C626" s="5" t="str">
        <f t="shared" si="105"/>
        <v/>
      </c>
      <c r="D626" s="5" t="str">
        <f t="shared" si="105"/>
        <v/>
      </c>
      <c r="E626" s="5" t="str">
        <f t="shared" si="105"/>
        <v/>
      </c>
      <c r="F626" s="5" t="str">
        <f t="shared" si="105"/>
        <v/>
      </c>
      <c r="G626" s="5">
        <f t="shared" si="105"/>
        <v>6.8497555398447277E-2</v>
      </c>
      <c r="H626" s="7">
        <f t="shared" si="98"/>
        <v>6.8497555398447277E-2</v>
      </c>
      <c r="I626" s="6">
        <f t="shared" si="99"/>
        <v>75.004823161299768</v>
      </c>
      <c r="J626" s="4"/>
      <c r="K626" s="5">
        <f t="shared" si="100"/>
        <v>159.01022510195548</v>
      </c>
      <c r="L626" s="5">
        <f t="shared" si="101"/>
        <v>69.589439999999982</v>
      </c>
      <c r="M626" s="5">
        <f t="shared" si="102"/>
        <v>89.420785101955502</v>
      </c>
      <c r="N626" s="4"/>
    </row>
    <row r="627" spans="1:14" ht="15.75" x14ac:dyDescent="0.25">
      <c r="A627" s="9" t="str">
        <f t="shared" si="103"/>
        <v>-</v>
      </c>
      <c r="B627" s="8">
        <v>1100</v>
      </c>
      <c r="C627" s="5" t="str">
        <f t="shared" ref="C627:G636" si="106">IF(AND($B627&gt;=C$402,$B627&lt;=C$403),(C$404/60)*$B627^(-C$405),"")</f>
        <v/>
      </c>
      <c r="D627" s="5" t="str">
        <f t="shared" si="106"/>
        <v/>
      </c>
      <c r="E627" s="5" t="str">
        <f t="shared" si="106"/>
        <v/>
      </c>
      <c r="F627" s="5" t="str">
        <f t="shared" si="106"/>
        <v/>
      </c>
      <c r="G627" s="5">
        <f t="shared" si="106"/>
        <v>6.8213234243838045E-2</v>
      </c>
      <c r="H627" s="7">
        <f t="shared" si="98"/>
        <v>6.8213234243838045E-2</v>
      </c>
      <c r="I627" s="6">
        <f t="shared" si="99"/>
        <v>75.034557668221851</v>
      </c>
      <c r="J627" s="4"/>
      <c r="K627" s="5">
        <f t="shared" si="100"/>
        <v>159.07326225663033</v>
      </c>
      <c r="L627" s="5">
        <f t="shared" si="101"/>
        <v>69.907200000000003</v>
      </c>
      <c r="M627" s="5">
        <f t="shared" si="102"/>
        <v>89.166062256630326</v>
      </c>
      <c r="N627" s="4"/>
    </row>
    <row r="628" spans="1:14" ht="15.75" x14ac:dyDescent="0.25">
      <c r="A628" s="9" t="str">
        <f t="shared" si="103"/>
        <v>-</v>
      </c>
      <c r="B628" s="8">
        <v>1105</v>
      </c>
      <c r="C628" s="5" t="str">
        <f t="shared" si="106"/>
        <v/>
      </c>
      <c r="D628" s="5" t="str">
        <f t="shared" si="106"/>
        <v/>
      </c>
      <c r="E628" s="5" t="str">
        <f t="shared" si="106"/>
        <v/>
      </c>
      <c r="F628" s="5" t="str">
        <f t="shared" si="106"/>
        <v/>
      </c>
      <c r="G628" s="5">
        <f t="shared" si="106"/>
        <v>6.7931374689611967E-2</v>
      </c>
      <c r="H628" s="7">
        <f t="shared" si="98"/>
        <v>6.7931374689611967E-2</v>
      </c>
      <c r="I628" s="6">
        <f t="shared" si="99"/>
        <v>75.064169032021226</v>
      </c>
      <c r="J628" s="4"/>
      <c r="K628" s="5">
        <f t="shared" si="100"/>
        <v>159.13603834788501</v>
      </c>
      <c r="L628" s="5">
        <f t="shared" si="101"/>
        <v>70.224959999999996</v>
      </c>
      <c r="M628" s="5">
        <f t="shared" si="102"/>
        <v>88.91107834788501</v>
      </c>
      <c r="N628" s="4"/>
    </row>
    <row r="629" spans="1:14" ht="15.75" x14ac:dyDescent="0.25">
      <c r="A629" s="9" t="str">
        <f t="shared" si="103"/>
        <v>-</v>
      </c>
      <c r="B629" s="8">
        <v>1110</v>
      </c>
      <c r="C629" s="5" t="str">
        <f t="shared" si="106"/>
        <v/>
      </c>
      <c r="D629" s="5" t="str">
        <f t="shared" si="106"/>
        <v/>
      </c>
      <c r="E629" s="5" t="str">
        <f t="shared" si="106"/>
        <v/>
      </c>
      <c r="F629" s="5" t="str">
        <f t="shared" si="106"/>
        <v/>
      </c>
      <c r="G629" s="5">
        <f t="shared" si="106"/>
        <v>6.7651944429231226E-2</v>
      </c>
      <c r="H629" s="7">
        <f t="shared" si="98"/>
        <v>6.7651944429231226E-2</v>
      </c>
      <c r="I629" s="6">
        <f t="shared" si="99"/>
        <v>75.093658316446664</v>
      </c>
      <c r="J629" s="4"/>
      <c r="K629" s="5">
        <f t="shared" si="100"/>
        <v>159.19855563086693</v>
      </c>
      <c r="L629" s="5">
        <f t="shared" si="101"/>
        <v>70.542720000000003</v>
      </c>
      <c r="M629" s="5">
        <f t="shared" si="102"/>
        <v>88.655835630866932</v>
      </c>
      <c r="N629" s="4"/>
    </row>
    <row r="630" spans="1:14" ht="15.75" x14ac:dyDescent="0.25">
      <c r="A630" s="9" t="str">
        <f t="shared" si="103"/>
        <v>-</v>
      </c>
      <c r="B630" s="8">
        <v>1115</v>
      </c>
      <c r="C630" s="5" t="str">
        <f t="shared" si="106"/>
        <v/>
      </c>
      <c r="D630" s="5" t="str">
        <f t="shared" si="106"/>
        <v/>
      </c>
      <c r="E630" s="5" t="str">
        <f t="shared" si="106"/>
        <v/>
      </c>
      <c r="F630" s="5" t="str">
        <f t="shared" si="106"/>
        <v/>
      </c>
      <c r="G630" s="5">
        <f t="shared" si="106"/>
        <v>6.7374911723154546E-2</v>
      </c>
      <c r="H630" s="7">
        <f t="shared" si="98"/>
        <v>6.7374911723154546E-2</v>
      </c>
      <c r="I630" s="6">
        <f t="shared" si="99"/>
        <v>75.123026571317325</v>
      </c>
      <c r="J630" s="4"/>
      <c r="K630" s="5">
        <f t="shared" si="100"/>
        <v>159.26081633119273</v>
      </c>
      <c r="L630" s="5">
        <f t="shared" si="101"/>
        <v>70.860479999999995</v>
      </c>
      <c r="M630" s="5">
        <f t="shared" si="102"/>
        <v>88.400336331192733</v>
      </c>
      <c r="N630" s="4"/>
    </row>
    <row r="631" spans="1:14" ht="15.75" x14ac:dyDescent="0.25">
      <c r="A631" s="9" t="str">
        <f t="shared" si="103"/>
        <v>-</v>
      </c>
      <c r="B631" s="8">
        <v>1120</v>
      </c>
      <c r="C631" s="5" t="str">
        <f t="shared" si="106"/>
        <v/>
      </c>
      <c r="D631" s="5" t="str">
        <f t="shared" si="106"/>
        <v/>
      </c>
      <c r="E631" s="5" t="str">
        <f t="shared" si="106"/>
        <v/>
      </c>
      <c r="F631" s="5" t="str">
        <f t="shared" si="106"/>
        <v/>
      </c>
      <c r="G631" s="5">
        <f t="shared" si="106"/>
        <v>6.7100245386398874E-2</v>
      </c>
      <c r="H631" s="7">
        <f t="shared" si="98"/>
        <v>6.7100245386398874E-2</v>
      </c>
      <c r="I631" s="6">
        <f t="shared" si="99"/>
        <v>75.152274832766736</v>
      </c>
      <c r="J631" s="4"/>
      <c r="K631" s="5">
        <f t="shared" si="100"/>
        <v>159.32282264546549</v>
      </c>
      <c r="L631" s="5">
        <f t="shared" si="101"/>
        <v>71.178239999999988</v>
      </c>
      <c r="M631" s="5">
        <f t="shared" si="102"/>
        <v>88.144582645465505</v>
      </c>
      <c r="N631" s="4"/>
    </row>
    <row r="632" spans="1:14" ht="15.75" x14ac:dyDescent="0.25">
      <c r="A632" s="9" t="str">
        <f t="shared" si="103"/>
        <v>-</v>
      </c>
      <c r="B632" s="8">
        <v>1125</v>
      </c>
      <c r="C632" s="5" t="str">
        <f t="shared" si="106"/>
        <v/>
      </c>
      <c r="D632" s="5" t="str">
        <f t="shared" si="106"/>
        <v/>
      </c>
      <c r="E632" s="5" t="str">
        <f t="shared" si="106"/>
        <v/>
      </c>
      <c r="F632" s="5" t="str">
        <f t="shared" si="106"/>
        <v/>
      </c>
      <c r="G632" s="5">
        <f t="shared" si="106"/>
        <v>6.6827914776427841E-2</v>
      </c>
      <c r="H632" s="7">
        <f t="shared" si="98"/>
        <v>6.6827914776427841E-2</v>
      </c>
      <c r="I632" s="6">
        <f t="shared" si="99"/>
        <v>75.181404123481315</v>
      </c>
      <c r="J632" s="4"/>
      <c r="K632" s="5">
        <f t="shared" si="100"/>
        <v>159.38457674178039</v>
      </c>
      <c r="L632" s="5">
        <f t="shared" si="101"/>
        <v>71.495999999999995</v>
      </c>
      <c r="M632" s="5">
        <f t="shared" si="102"/>
        <v>87.888576741780398</v>
      </c>
      <c r="N632" s="4"/>
    </row>
    <row r="633" spans="1:14" ht="15.75" x14ac:dyDescent="0.25">
      <c r="A633" s="9" t="str">
        <f t="shared" si="103"/>
        <v>-</v>
      </c>
      <c r="B633" s="8">
        <v>1130</v>
      </c>
      <c r="C633" s="5" t="str">
        <f t="shared" si="106"/>
        <v/>
      </c>
      <c r="D633" s="5" t="str">
        <f t="shared" si="106"/>
        <v/>
      </c>
      <c r="E633" s="5" t="str">
        <f t="shared" si="106"/>
        <v/>
      </c>
      <c r="F633" s="5" t="str">
        <f t="shared" si="106"/>
        <v/>
      </c>
      <c r="G633" s="5">
        <f t="shared" si="106"/>
        <v>6.655788978135746E-2</v>
      </c>
      <c r="H633" s="7">
        <f t="shared" si="98"/>
        <v>6.655788978135746E-2</v>
      </c>
      <c r="I633" s="6">
        <f t="shared" si="99"/>
        <v>75.21041545293393</v>
      </c>
      <c r="J633" s="4"/>
      <c r="K633" s="5">
        <f t="shared" si="100"/>
        <v>159.44608076021993</v>
      </c>
      <c r="L633" s="5">
        <f t="shared" si="101"/>
        <v>71.813759999999988</v>
      </c>
      <c r="M633" s="5">
        <f t="shared" si="102"/>
        <v>87.63232076021994</v>
      </c>
      <c r="N633" s="4"/>
    </row>
    <row r="634" spans="1:14" ht="15.75" x14ac:dyDescent="0.25">
      <c r="A634" s="9" t="str">
        <f t="shared" si="103"/>
        <v>-</v>
      </c>
      <c r="B634" s="8">
        <v>1135</v>
      </c>
      <c r="C634" s="5" t="str">
        <f t="shared" si="106"/>
        <v/>
      </c>
      <c r="D634" s="5" t="str">
        <f t="shared" si="106"/>
        <v/>
      </c>
      <c r="E634" s="5" t="str">
        <f t="shared" si="106"/>
        <v/>
      </c>
      <c r="F634" s="5" t="str">
        <f t="shared" si="106"/>
        <v/>
      </c>
      <c r="G634" s="5">
        <f t="shared" si="106"/>
        <v>6.6290140808468553E-2</v>
      </c>
      <c r="H634" s="7">
        <f t="shared" si="98"/>
        <v>6.6290140808468553E-2</v>
      </c>
      <c r="I634" s="6">
        <f t="shared" si="99"/>
        <v>75.239309817611812</v>
      </c>
      <c r="J634" s="4"/>
      <c r="K634" s="5">
        <f t="shared" si="100"/>
        <v>159.50733681333705</v>
      </c>
      <c r="L634" s="5">
        <f t="shared" si="101"/>
        <v>72.131519999999995</v>
      </c>
      <c r="M634" s="5">
        <f t="shared" si="102"/>
        <v>87.375816813337053</v>
      </c>
      <c r="N634" s="4"/>
    </row>
    <row r="635" spans="1:14" ht="15.75" x14ac:dyDescent="0.25">
      <c r="A635" s="9" t="str">
        <f t="shared" si="103"/>
        <v>-</v>
      </c>
      <c r="B635" s="8">
        <v>1140</v>
      </c>
      <c r="C635" s="5" t="str">
        <f t="shared" si="106"/>
        <v/>
      </c>
      <c r="D635" s="5" t="str">
        <f t="shared" si="106"/>
        <v/>
      </c>
      <c r="E635" s="5" t="str">
        <f t="shared" si="106"/>
        <v/>
      </c>
      <c r="F635" s="5" t="str">
        <f t="shared" si="106"/>
        <v/>
      </c>
      <c r="G635" s="5">
        <f t="shared" si="106"/>
        <v>6.6024638773018188E-2</v>
      </c>
      <c r="H635" s="7">
        <f t="shared" si="98"/>
        <v>6.6024638773018188E-2</v>
      </c>
      <c r="I635" s="6">
        <f t="shared" si="99"/>
        <v>75.26808820124073</v>
      </c>
      <c r="J635" s="4"/>
      <c r="K635" s="5">
        <f t="shared" si="100"/>
        <v>159.56834698663036</v>
      </c>
      <c r="L635" s="5">
        <f t="shared" si="101"/>
        <v>72.449280000000002</v>
      </c>
      <c r="M635" s="5">
        <f t="shared" si="102"/>
        <v>87.119066986630358</v>
      </c>
      <c r="N635" s="4"/>
    </row>
    <row r="636" spans="1:14" ht="15.75" x14ac:dyDescent="0.25">
      <c r="A636" s="9" t="str">
        <f t="shared" si="103"/>
        <v>-</v>
      </c>
      <c r="B636" s="8">
        <v>1145</v>
      </c>
      <c r="C636" s="5" t="str">
        <f t="shared" si="106"/>
        <v/>
      </c>
      <c r="D636" s="5" t="str">
        <f t="shared" si="106"/>
        <v/>
      </c>
      <c r="E636" s="5" t="str">
        <f t="shared" si="106"/>
        <v/>
      </c>
      <c r="F636" s="5" t="str">
        <f t="shared" si="106"/>
        <v/>
      </c>
      <c r="G636" s="5">
        <f t="shared" si="106"/>
        <v>6.5761355087338644E-2</v>
      </c>
      <c r="H636" s="7">
        <f t="shared" si="98"/>
        <v>6.5761355087338644E-2</v>
      </c>
      <c r="I636" s="6">
        <f t="shared" si="99"/>
        <v>75.296751575002745</v>
      </c>
      <c r="J636" s="4"/>
      <c r="K636" s="5">
        <f t="shared" si="100"/>
        <v>159.62911333900581</v>
      </c>
      <c r="L636" s="5">
        <f t="shared" si="101"/>
        <v>72.767039999999994</v>
      </c>
      <c r="M636" s="5">
        <f t="shared" si="102"/>
        <v>86.862073339005818</v>
      </c>
      <c r="N636" s="4"/>
    </row>
    <row r="637" spans="1:14" ht="15.75" x14ac:dyDescent="0.25">
      <c r="A637" s="9" t="str">
        <f t="shared" si="103"/>
        <v>-</v>
      </c>
      <c r="B637" s="8">
        <v>1150</v>
      </c>
      <c r="C637" s="5" t="str">
        <f t="shared" ref="C637:G646" si="107">IF(AND($B637&gt;=C$402,$B637&lt;=C$403),(C$404/60)*$B637^(-C$405),"")</f>
        <v/>
      </c>
      <c r="D637" s="5" t="str">
        <f t="shared" si="107"/>
        <v/>
      </c>
      <c r="E637" s="5" t="str">
        <f t="shared" si="107"/>
        <v/>
      </c>
      <c r="F637" s="5" t="str">
        <f t="shared" si="107"/>
        <v/>
      </c>
      <c r="G637" s="5">
        <f t="shared" si="107"/>
        <v>6.5500261650217814E-2</v>
      </c>
      <c r="H637" s="7">
        <f t="shared" si="98"/>
        <v>6.5500261650217814E-2</v>
      </c>
      <c r="I637" s="6">
        <f t="shared" si="99"/>
        <v>75.325300897750481</v>
      </c>
      <c r="J637" s="4"/>
      <c r="K637" s="5">
        <f t="shared" si="100"/>
        <v>159.68963790323102</v>
      </c>
      <c r="L637" s="5">
        <f t="shared" si="101"/>
        <v>73.084799999999987</v>
      </c>
      <c r="M637" s="5">
        <f t="shared" si="102"/>
        <v>86.604837903231029</v>
      </c>
      <c r="N637" s="4"/>
    </row>
    <row r="638" spans="1:14" ht="15.75" x14ac:dyDescent="0.25">
      <c r="A638" s="9" t="str">
        <f t="shared" si="103"/>
        <v>-</v>
      </c>
      <c r="B638" s="8">
        <v>1155</v>
      </c>
      <c r="C638" s="5" t="str">
        <f t="shared" si="107"/>
        <v/>
      </c>
      <c r="D638" s="5" t="str">
        <f t="shared" si="107"/>
        <v/>
      </c>
      <c r="E638" s="5" t="str">
        <f t="shared" si="107"/>
        <v/>
      </c>
      <c r="F638" s="5" t="str">
        <f t="shared" si="107"/>
        <v/>
      </c>
      <c r="G638" s="5">
        <f t="shared" si="107"/>
        <v>6.5241330836551148E-2</v>
      </c>
      <c r="H638" s="7">
        <f t="shared" si="98"/>
        <v>6.5241330836551148E-2</v>
      </c>
      <c r="I638" s="6">
        <f t="shared" si="99"/>
        <v>75.353737116216578</v>
      </c>
      <c r="J638" s="4"/>
      <c r="K638" s="5">
        <f t="shared" si="100"/>
        <v>159.74992268637914</v>
      </c>
      <c r="L638" s="5">
        <f t="shared" si="101"/>
        <v>73.402559999999994</v>
      </c>
      <c r="M638" s="5">
        <f t="shared" si="102"/>
        <v>86.347362686379142</v>
      </c>
      <c r="N638" s="4"/>
    </row>
    <row r="639" spans="1:14" ht="15.75" x14ac:dyDescent="0.25">
      <c r="A639" s="9" t="str">
        <f t="shared" si="103"/>
        <v>-</v>
      </c>
      <c r="B639" s="8">
        <v>1160</v>
      </c>
      <c r="C639" s="5" t="str">
        <f t="shared" si="107"/>
        <v/>
      </c>
      <c r="D639" s="5" t="str">
        <f t="shared" si="107"/>
        <v/>
      </c>
      <c r="E639" s="5" t="str">
        <f t="shared" si="107"/>
        <v/>
      </c>
      <c r="F639" s="5" t="str">
        <f t="shared" si="107"/>
        <v/>
      </c>
      <c r="G639" s="5">
        <f t="shared" si="107"/>
        <v>6.4984535487257244E-2</v>
      </c>
      <c r="H639" s="7">
        <f t="shared" si="98"/>
        <v>6.4984535487257244E-2</v>
      </c>
      <c r="I639" s="6">
        <f t="shared" si="99"/>
        <v>75.382061165218403</v>
      </c>
      <c r="J639" s="4"/>
      <c r="K639" s="5">
        <f t="shared" si="100"/>
        <v>159.809969670263</v>
      </c>
      <c r="L639" s="5">
        <f t="shared" si="101"/>
        <v>73.720319999999987</v>
      </c>
      <c r="M639" s="5">
        <f t="shared" si="102"/>
        <v>86.089649670263015</v>
      </c>
      <c r="N639" s="4"/>
    </row>
    <row r="640" spans="1:14" ht="15.75" x14ac:dyDescent="0.25">
      <c r="A640" s="9" t="str">
        <f t="shared" si="103"/>
        <v>-</v>
      </c>
      <c r="B640" s="8">
        <v>1165</v>
      </c>
      <c r="C640" s="5" t="str">
        <f t="shared" si="107"/>
        <v/>
      </c>
      <c r="D640" s="5" t="str">
        <f t="shared" si="107"/>
        <v/>
      </c>
      <c r="E640" s="5" t="str">
        <f t="shared" si="107"/>
        <v/>
      </c>
      <c r="F640" s="5" t="str">
        <f t="shared" si="107"/>
        <v/>
      </c>
      <c r="G640" s="5">
        <f t="shared" si="107"/>
        <v>6.4729848899449619E-2</v>
      </c>
      <c r="H640" s="7">
        <f t="shared" si="98"/>
        <v>6.4729848899449619E-2</v>
      </c>
      <c r="I640" s="6">
        <f t="shared" si="99"/>
        <v>75.410273967858799</v>
      </c>
      <c r="J640" s="4"/>
      <c r="K640" s="5">
        <f t="shared" si="100"/>
        <v>159.86978081186066</v>
      </c>
      <c r="L640" s="5">
        <f t="shared" si="101"/>
        <v>74.038079999999994</v>
      </c>
      <c r="M640" s="5">
        <f t="shared" si="102"/>
        <v>85.831700811860671</v>
      </c>
      <c r="N640" s="4"/>
    </row>
    <row r="641" spans="1:14" ht="15.75" x14ac:dyDescent="0.25">
      <c r="A641" s="9" t="str">
        <f t="shared" si="103"/>
        <v>-</v>
      </c>
      <c r="B641" s="8">
        <v>1170</v>
      </c>
      <c r="C641" s="5" t="str">
        <f t="shared" si="107"/>
        <v/>
      </c>
      <c r="D641" s="5" t="str">
        <f t="shared" si="107"/>
        <v/>
      </c>
      <c r="E641" s="5" t="str">
        <f t="shared" si="107"/>
        <v/>
      </c>
      <c r="F641" s="5" t="str">
        <f t="shared" si="107"/>
        <v/>
      </c>
      <c r="G641" s="5">
        <f t="shared" si="107"/>
        <v>6.4477244816856502E-2</v>
      </c>
      <c r="H641" s="7">
        <f t="shared" si="98"/>
        <v>6.4477244816856502E-2</v>
      </c>
      <c r="I641" s="6">
        <f t="shared" si="99"/>
        <v>75.438376435722105</v>
      </c>
      <c r="J641" s="4"/>
      <c r="K641" s="5">
        <f t="shared" si="100"/>
        <v>159.92935804373087</v>
      </c>
      <c r="L641" s="5">
        <f t="shared" si="101"/>
        <v>74.355840000000001</v>
      </c>
      <c r="M641" s="5">
        <f t="shared" si="102"/>
        <v>85.573518043730871</v>
      </c>
      <c r="N641" s="4"/>
    </row>
    <row r="642" spans="1:14" ht="15.75" x14ac:dyDescent="0.25">
      <c r="A642" s="9" t="str">
        <f t="shared" si="103"/>
        <v>-</v>
      </c>
      <c r="B642" s="8">
        <v>1175</v>
      </c>
      <c r="C642" s="5" t="str">
        <f t="shared" si="107"/>
        <v/>
      </c>
      <c r="D642" s="5" t="str">
        <f t="shared" si="107"/>
        <v/>
      </c>
      <c r="E642" s="5" t="str">
        <f t="shared" si="107"/>
        <v/>
      </c>
      <c r="F642" s="5" t="str">
        <f t="shared" si="107"/>
        <v/>
      </c>
      <c r="G642" s="5">
        <f t="shared" si="107"/>
        <v>6.4226697420482398E-2</v>
      </c>
      <c r="H642" s="7">
        <f t="shared" si="98"/>
        <v>6.4226697420482398E-2</v>
      </c>
      <c r="I642" s="6">
        <f t="shared" si="99"/>
        <v>75.466369469066819</v>
      </c>
      <c r="J642" s="4"/>
      <c r="K642" s="5">
        <f t="shared" si="100"/>
        <v>159.98870327442165</v>
      </c>
      <c r="L642" s="5">
        <f t="shared" si="101"/>
        <v>74.673599999999993</v>
      </c>
      <c r="M642" s="5">
        <f t="shared" si="102"/>
        <v>85.315103274421659</v>
      </c>
      <c r="N642" s="4"/>
    </row>
    <row r="643" spans="1:14" ht="15.75" x14ac:dyDescent="0.25">
      <c r="A643" s="9" t="str">
        <f t="shared" si="103"/>
        <v>-</v>
      </c>
      <c r="B643" s="8">
        <v>1180</v>
      </c>
      <c r="C643" s="5" t="str">
        <f t="shared" si="107"/>
        <v/>
      </c>
      <c r="D643" s="5" t="str">
        <f t="shared" si="107"/>
        <v/>
      </c>
      <c r="E643" s="5" t="str">
        <f t="shared" si="107"/>
        <v/>
      </c>
      <c r="F643" s="5" t="str">
        <f t="shared" si="107"/>
        <v/>
      </c>
      <c r="G643" s="5">
        <f t="shared" si="107"/>
        <v>6.3978181319503141E-2</v>
      </c>
      <c r="H643" s="7">
        <f t="shared" si="98"/>
        <v>6.3978181319503141E-2</v>
      </c>
      <c r="I643" s="6">
        <f t="shared" si="99"/>
        <v>75.494253957013711</v>
      </c>
      <c r="J643" s="4"/>
      <c r="K643" s="5">
        <f t="shared" si="100"/>
        <v>160.04781838886905</v>
      </c>
      <c r="L643" s="5">
        <f t="shared" si="101"/>
        <v>74.99136</v>
      </c>
      <c r="M643" s="5">
        <f t="shared" si="102"/>
        <v>85.056458388869046</v>
      </c>
      <c r="N643" s="4"/>
    </row>
    <row r="644" spans="1:14" ht="15.75" x14ac:dyDescent="0.25">
      <c r="A644" s="9" t="str">
        <f t="shared" si="103"/>
        <v>-</v>
      </c>
      <c r="B644" s="8">
        <v>1185</v>
      </c>
      <c r="C644" s="5" t="str">
        <f t="shared" si="107"/>
        <v/>
      </c>
      <c r="D644" s="5" t="str">
        <f t="shared" si="107"/>
        <v/>
      </c>
      <c r="E644" s="5" t="str">
        <f t="shared" si="107"/>
        <v/>
      </c>
      <c r="F644" s="5" t="str">
        <f t="shared" si="107"/>
        <v/>
      </c>
      <c r="G644" s="5">
        <f t="shared" si="107"/>
        <v>6.3731671542388055E-2</v>
      </c>
      <c r="H644" s="7">
        <f t="shared" si="98"/>
        <v>6.3731671542388055E-2</v>
      </c>
      <c r="I644" s="6">
        <f t="shared" si="99"/>
        <v>75.522030777729839</v>
      </c>
      <c r="J644" s="4"/>
      <c r="K644" s="5">
        <f t="shared" si="100"/>
        <v>160.10670524878728</v>
      </c>
      <c r="L644" s="5">
        <f t="shared" si="101"/>
        <v>75.309119999999993</v>
      </c>
      <c r="M644" s="5">
        <f t="shared" si="102"/>
        <v>84.797585248787286</v>
      </c>
      <c r="N644" s="4"/>
    </row>
    <row r="645" spans="1:14" ht="15.75" x14ac:dyDescent="0.25">
      <c r="A645" s="9" t="str">
        <f t="shared" si="103"/>
        <v>-</v>
      </c>
      <c r="B645" s="8">
        <v>1190</v>
      </c>
      <c r="C645" s="5" t="str">
        <f t="shared" si="107"/>
        <v/>
      </c>
      <c r="D645" s="5" t="str">
        <f t="shared" si="107"/>
        <v/>
      </c>
      <c r="E645" s="5" t="str">
        <f t="shared" si="107"/>
        <v/>
      </c>
      <c r="F645" s="5" t="str">
        <f t="shared" si="107"/>
        <v/>
      </c>
      <c r="G645" s="5">
        <f t="shared" si="107"/>
        <v>6.3487143528243112E-2</v>
      </c>
      <c r="H645" s="7">
        <f t="shared" si="98"/>
        <v>6.3487143528243112E-2</v>
      </c>
      <c r="I645" s="6">
        <f t="shared" si="99"/>
        <v>75.549700798609308</v>
      </c>
      <c r="J645" s="4"/>
      <c r="K645" s="5">
        <f t="shared" si="100"/>
        <v>160.16536569305174</v>
      </c>
      <c r="L645" s="5">
        <f t="shared" si="101"/>
        <v>75.626879999999986</v>
      </c>
      <c r="M645" s="5">
        <f t="shared" si="102"/>
        <v>84.538485693051754</v>
      </c>
      <c r="N645" s="4"/>
    </row>
    <row r="646" spans="1:14" ht="15.75" x14ac:dyDescent="0.25">
      <c r="A646" s="9" t="str">
        <f t="shared" si="103"/>
        <v>-</v>
      </c>
      <c r="B646" s="8">
        <v>1195</v>
      </c>
      <c r="C646" s="5" t="str">
        <f t="shared" si="107"/>
        <v/>
      </c>
      <c r="D646" s="5" t="str">
        <f t="shared" si="107"/>
        <v/>
      </c>
      <c r="E646" s="5" t="str">
        <f t="shared" si="107"/>
        <v/>
      </c>
      <c r="F646" s="5" t="str">
        <f t="shared" si="107"/>
        <v/>
      </c>
      <c r="G646" s="5">
        <f t="shared" si="107"/>
        <v>6.3244573118368314E-2</v>
      </c>
      <c r="H646" s="7">
        <f t="shared" si="98"/>
        <v>6.3244573118368314E-2</v>
      </c>
      <c r="I646" s="6">
        <f t="shared" si="99"/>
        <v>75.57726487645013</v>
      </c>
      <c r="J646" s="4"/>
      <c r="K646" s="5">
        <f t="shared" si="100"/>
        <v>160.22380153807427</v>
      </c>
      <c r="L646" s="5">
        <f t="shared" si="101"/>
        <v>75.944639999999993</v>
      </c>
      <c r="M646" s="5">
        <f t="shared" si="102"/>
        <v>84.279161538074277</v>
      </c>
      <c r="N646" s="4"/>
    </row>
    <row r="647" spans="1:14" ht="15.75" x14ac:dyDescent="0.25">
      <c r="A647" s="9" t="str">
        <f t="shared" si="103"/>
        <v>-</v>
      </c>
      <c r="B647" s="8">
        <v>1200</v>
      </c>
      <c r="C647" s="5" t="str">
        <f t="shared" ref="C647:G656" si="108">IF(AND($B647&gt;=C$402,$B647&lt;=C$403),(C$404/60)*$B647^(-C$405),"")</f>
        <v/>
      </c>
      <c r="D647" s="5" t="str">
        <f t="shared" si="108"/>
        <v/>
      </c>
      <c r="E647" s="5" t="str">
        <f t="shared" si="108"/>
        <v/>
      </c>
      <c r="F647" s="5" t="str">
        <f t="shared" si="108"/>
        <v/>
      </c>
      <c r="G647" s="5">
        <f t="shared" si="108"/>
        <v>6.3003936548022596E-2</v>
      </c>
      <c r="H647" s="7">
        <f t="shared" si="98"/>
        <v>6.3003936548022596E-2</v>
      </c>
      <c r="I647" s="6">
        <f t="shared" si="99"/>
        <v>75.604723857627121</v>
      </c>
      <c r="J647" s="4"/>
      <c r="K647" s="5">
        <f t="shared" si="100"/>
        <v>160.28201457816951</v>
      </c>
      <c r="L647" s="5">
        <f t="shared" si="101"/>
        <v>76.2624</v>
      </c>
      <c r="M647" s="5">
        <f t="shared" si="102"/>
        <v>84.019614578169509</v>
      </c>
      <c r="N647" s="4"/>
    </row>
    <row r="648" spans="1:14" ht="15.75" x14ac:dyDescent="0.25">
      <c r="A648" s="9" t="str">
        <f t="shared" si="103"/>
        <v>-</v>
      </c>
      <c r="B648" s="8">
        <v>1205</v>
      </c>
      <c r="C648" s="5" t="str">
        <f t="shared" si="108"/>
        <v/>
      </c>
      <c r="D648" s="5" t="str">
        <f t="shared" si="108"/>
        <v/>
      </c>
      <c r="E648" s="5" t="str">
        <f t="shared" si="108"/>
        <v/>
      </c>
      <c r="F648" s="5" t="str">
        <f t="shared" si="108"/>
        <v/>
      </c>
      <c r="G648" s="5">
        <f t="shared" si="108"/>
        <v>6.2765210438391603E-2</v>
      </c>
      <c r="H648" s="7">
        <f t="shared" si="98"/>
        <v>6.2765210438391603E-2</v>
      </c>
      <c r="I648" s="6">
        <f t="shared" si="99"/>
        <v>75.632078578261883</v>
      </c>
      <c r="J648" s="4"/>
      <c r="K648" s="5">
        <f t="shared" si="100"/>
        <v>160.34000658591521</v>
      </c>
      <c r="L648" s="5">
        <f t="shared" si="101"/>
        <v>76.580159999999992</v>
      </c>
      <c r="M648" s="5">
        <f t="shared" si="102"/>
        <v>83.759846585915213</v>
      </c>
      <c r="N648" s="4"/>
    </row>
    <row r="649" spans="1:14" ht="15.75" x14ac:dyDescent="0.25">
      <c r="A649" s="9" t="str">
        <f t="shared" si="103"/>
        <v>-</v>
      </c>
      <c r="B649" s="8">
        <v>1210</v>
      </c>
      <c r="C649" s="5" t="str">
        <f t="shared" si="108"/>
        <v/>
      </c>
      <c r="D649" s="5" t="str">
        <f t="shared" si="108"/>
        <v/>
      </c>
      <c r="E649" s="5" t="str">
        <f t="shared" si="108"/>
        <v/>
      </c>
      <c r="F649" s="5" t="str">
        <f t="shared" si="108"/>
        <v/>
      </c>
      <c r="G649" s="5">
        <f t="shared" si="108"/>
        <v>6.2528371788750772E-2</v>
      </c>
      <c r="H649" s="7">
        <f t="shared" si="98"/>
        <v>6.2528371788750772E-2</v>
      </c>
      <c r="I649" s="6">
        <f t="shared" si="99"/>
        <v>75.65932986438844</v>
      </c>
      <c r="J649" s="4"/>
      <c r="K649" s="5">
        <f t="shared" si="100"/>
        <v>160.3977793125035</v>
      </c>
      <c r="L649" s="5">
        <f t="shared" si="101"/>
        <v>76.897919999999999</v>
      </c>
      <c r="M649" s="5">
        <f t="shared" si="102"/>
        <v>83.499859312503503</v>
      </c>
      <c r="N649" s="4"/>
    </row>
    <row r="650" spans="1:14" ht="15.75" x14ac:dyDescent="0.25">
      <c r="A650" s="9" t="str">
        <f t="shared" si="103"/>
        <v>-</v>
      </c>
      <c r="B650" s="8">
        <v>1215</v>
      </c>
      <c r="C650" s="5" t="str">
        <f t="shared" si="108"/>
        <v/>
      </c>
      <c r="D650" s="5" t="str">
        <f t="shared" si="108"/>
        <v/>
      </c>
      <c r="E650" s="5" t="str">
        <f t="shared" si="108"/>
        <v/>
      </c>
      <c r="F650" s="5" t="str">
        <f t="shared" si="108"/>
        <v/>
      </c>
      <c r="G650" s="5">
        <f t="shared" si="108"/>
        <v>6.2293397968820267E-2</v>
      </c>
      <c r="H650" s="7">
        <f t="shared" si="98"/>
        <v>6.2293397968820267E-2</v>
      </c>
      <c r="I650" s="6">
        <f t="shared" si="99"/>
        <v>75.686478532116624</v>
      </c>
      <c r="J650" s="4"/>
      <c r="K650" s="5">
        <f t="shared" si="100"/>
        <v>160.45533448808726</v>
      </c>
      <c r="L650" s="5">
        <f t="shared" si="101"/>
        <v>77.215679999999992</v>
      </c>
      <c r="M650" s="5">
        <f t="shared" si="102"/>
        <v>83.239654488087268</v>
      </c>
      <c r="N650" s="4"/>
    </row>
    <row r="651" spans="1:14" ht="15.75" x14ac:dyDescent="0.25">
      <c r="A651" s="9" t="str">
        <f t="shared" si="103"/>
        <v>-</v>
      </c>
      <c r="B651" s="8">
        <v>1220</v>
      </c>
      <c r="C651" s="5" t="str">
        <f t="shared" si="108"/>
        <v/>
      </c>
      <c r="D651" s="5" t="str">
        <f t="shared" si="108"/>
        <v/>
      </c>
      <c r="E651" s="5" t="str">
        <f t="shared" si="108"/>
        <v/>
      </c>
      <c r="F651" s="5" t="str">
        <f t="shared" si="108"/>
        <v/>
      </c>
      <c r="G651" s="5">
        <f t="shared" si="108"/>
        <v>6.2060266711304213E-2</v>
      </c>
      <c r="H651" s="7">
        <f t="shared" si="98"/>
        <v>6.2060266711304213E-2</v>
      </c>
      <c r="I651" s="6">
        <f t="shared" si="99"/>
        <v>75.713525387791137</v>
      </c>
      <c r="J651" s="4"/>
      <c r="K651" s="5">
        <f t="shared" si="100"/>
        <v>160.51267382211722</v>
      </c>
      <c r="L651" s="5">
        <f t="shared" si="101"/>
        <v>77.533439999999985</v>
      </c>
      <c r="M651" s="5">
        <f t="shared" si="102"/>
        <v>82.979233822117237</v>
      </c>
      <c r="N651" s="4"/>
    </row>
    <row r="652" spans="1:14" ht="15.75" x14ac:dyDescent="0.25">
      <c r="A652" s="9" t="str">
        <f t="shared" si="103"/>
        <v>-</v>
      </c>
      <c r="B652" s="8">
        <v>1225</v>
      </c>
      <c r="C652" s="5" t="str">
        <f t="shared" si="108"/>
        <v/>
      </c>
      <c r="D652" s="5" t="str">
        <f t="shared" si="108"/>
        <v/>
      </c>
      <c r="E652" s="5" t="str">
        <f t="shared" si="108"/>
        <v/>
      </c>
      <c r="F652" s="5" t="str">
        <f t="shared" si="108"/>
        <v/>
      </c>
      <c r="G652" s="5">
        <f t="shared" si="108"/>
        <v>6.1828956104610762E-2</v>
      </c>
      <c r="H652" s="7">
        <f t="shared" si="98"/>
        <v>6.1828956104610762E-2</v>
      </c>
      <c r="I652" s="6">
        <f t="shared" si="99"/>
        <v>75.740471228148181</v>
      </c>
      <c r="J652" s="4"/>
      <c r="K652" s="5">
        <f t="shared" si="100"/>
        <v>160.56979900367415</v>
      </c>
      <c r="L652" s="5">
        <f t="shared" si="101"/>
        <v>77.851199999999992</v>
      </c>
      <c r="M652" s="5">
        <f t="shared" si="102"/>
        <v>82.718599003674157</v>
      </c>
      <c r="N652" s="4"/>
    </row>
    <row r="653" spans="1:14" ht="15.75" x14ac:dyDescent="0.25">
      <c r="A653" s="9" t="str">
        <f t="shared" si="103"/>
        <v>-</v>
      </c>
      <c r="B653" s="8">
        <v>1230</v>
      </c>
      <c r="C653" s="5" t="str">
        <f t="shared" si="108"/>
        <v/>
      </c>
      <c r="D653" s="5" t="str">
        <f t="shared" si="108"/>
        <v/>
      </c>
      <c r="E653" s="5" t="str">
        <f t="shared" si="108"/>
        <v/>
      </c>
      <c r="F653" s="5" t="str">
        <f t="shared" si="108"/>
        <v/>
      </c>
      <c r="G653" s="5">
        <f t="shared" si="108"/>
        <v>6.1599444585746524E-2</v>
      </c>
      <c r="H653" s="7">
        <f t="shared" si="98"/>
        <v>6.1599444585746524E-2</v>
      </c>
      <c r="I653" s="6">
        <f t="shared" si="99"/>
        <v>75.767316840468226</v>
      </c>
      <c r="J653" s="4"/>
      <c r="K653" s="5">
        <f t="shared" si="100"/>
        <v>160.62671170179263</v>
      </c>
      <c r="L653" s="5">
        <f t="shared" si="101"/>
        <v>78.168959999999998</v>
      </c>
      <c r="M653" s="5">
        <f t="shared" si="102"/>
        <v>82.457751701792631</v>
      </c>
      <c r="N653" s="4"/>
    </row>
    <row r="654" spans="1:14" ht="15.75" x14ac:dyDescent="0.25">
      <c r="A654" s="9" t="str">
        <f t="shared" si="103"/>
        <v>-</v>
      </c>
      <c r="B654" s="8">
        <v>1235</v>
      </c>
      <c r="C654" s="5" t="str">
        <f t="shared" si="108"/>
        <v/>
      </c>
      <c r="D654" s="5" t="str">
        <f t="shared" si="108"/>
        <v/>
      </c>
      <c r="E654" s="5" t="str">
        <f t="shared" si="108"/>
        <v/>
      </c>
      <c r="F654" s="5" t="str">
        <f t="shared" si="108"/>
        <v/>
      </c>
      <c r="G654" s="5">
        <f t="shared" si="108"/>
        <v>6.1371710933381958E-2</v>
      </c>
      <c r="H654" s="7">
        <f t="shared" si="98"/>
        <v>6.1371710933381958E-2</v>
      </c>
      <c r="I654" s="6">
        <f t="shared" si="99"/>
        <v>75.794063002726716</v>
      </c>
      <c r="J654" s="4"/>
      <c r="K654" s="5">
        <f t="shared" si="100"/>
        <v>160.68341356578065</v>
      </c>
      <c r="L654" s="5">
        <f t="shared" si="101"/>
        <v>78.486720000000005</v>
      </c>
      <c r="M654" s="5">
        <f t="shared" si="102"/>
        <v>82.196693565780649</v>
      </c>
      <c r="N654" s="4"/>
    </row>
    <row r="655" spans="1:14" ht="15.75" x14ac:dyDescent="0.25">
      <c r="A655" s="9" t="str">
        <f t="shared" si="103"/>
        <v>-</v>
      </c>
      <c r="B655" s="8">
        <v>1240</v>
      </c>
      <c r="C655" s="5" t="str">
        <f t="shared" si="108"/>
        <v/>
      </c>
      <c r="D655" s="5" t="str">
        <f t="shared" si="108"/>
        <v/>
      </c>
      <c r="E655" s="5" t="str">
        <f t="shared" si="108"/>
        <v/>
      </c>
      <c r="F655" s="5" t="str">
        <f t="shared" si="108"/>
        <v/>
      </c>
      <c r="G655" s="5">
        <f t="shared" si="108"/>
        <v>6.1145734261081282E-2</v>
      </c>
      <c r="H655" s="7">
        <f t="shared" si="98"/>
        <v>6.1145734261081282E-2</v>
      </c>
      <c r="I655" s="6">
        <f t="shared" si="99"/>
        <v>75.820710483740783</v>
      </c>
      <c r="J655" s="4"/>
      <c r="K655" s="5">
        <f t="shared" si="100"/>
        <v>160.73990622553046</v>
      </c>
      <c r="L655" s="5">
        <f t="shared" si="101"/>
        <v>78.804479999999998</v>
      </c>
      <c r="M655" s="5">
        <f t="shared" si="102"/>
        <v>81.935426225530463</v>
      </c>
      <c r="N655" s="4"/>
    </row>
    <row r="656" spans="1:14" ht="15.75" x14ac:dyDescent="0.25">
      <c r="A656" s="9" t="str">
        <f t="shared" si="103"/>
        <v>-</v>
      </c>
      <c r="B656" s="8">
        <v>1245</v>
      </c>
      <c r="C656" s="5" t="str">
        <f t="shared" si="108"/>
        <v/>
      </c>
      <c r="D656" s="5" t="str">
        <f t="shared" si="108"/>
        <v/>
      </c>
      <c r="E656" s="5" t="str">
        <f t="shared" si="108"/>
        <v/>
      </c>
      <c r="F656" s="5" t="str">
        <f t="shared" si="108"/>
        <v/>
      </c>
      <c r="G656" s="5">
        <f t="shared" si="108"/>
        <v>6.0921494010693578E-2</v>
      </c>
      <c r="H656" s="7">
        <f t="shared" si="98"/>
        <v>6.0921494010693578E-2</v>
      </c>
      <c r="I656" s="6">
        <f t="shared" si="99"/>
        <v>75.847260043313497</v>
      </c>
      <c r="J656" s="4"/>
      <c r="K656" s="5">
        <f t="shared" si="100"/>
        <v>160.79619129182461</v>
      </c>
      <c r="L656" s="5">
        <f t="shared" si="101"/>
        <v>79.122239999999991</v>
      </c>
      <c r="M656" s="5">
        <f t="shared" si="102"/>
        <v>81.673951291824622</v>
      </c>
      <c r="N656" s="4"/>
    </row>
    <row r="657" spans="1:14" ht="15.75" x14ac:dyDescent="0.25">
      <c r="A657" s="9" t="str">
        <f t="shared" si="103"/>
        <v>-</v>
      </c>
      <c r="B657" s="8">
        <v>1250</v>
      </c>
      <c r="C657" s="5" t="str">
        <f t="shared" ref="C657:G666" si="109">IF(AND($B657&gt;=C$402,$B657&lt;=C$403),(C$404/60)*$B657^(-C$405),"")</f>
        <v/>
      </c>
      <c r="D657" s="5" t="str">
        <f t="shared" si="109"/>
        <v/>
      </c>
      <c r="E657" s="5" t="str">
        <f t="shared" si="109"/>
        <v/>
      </c>
      <c r="F657" s="5" t="str">
        <f t="shared" si="109"/>
        <v/>
      </c>
      <c r="G657" s="5">
        <f t="shared" si="109"/>
        <v>6.0698969945900391E-2</v>
      </c>
      <c r="H657" s="7">
        <f t="shared" si="98"/>
        <v>6.0698969945900391E-2</v>
      </c>
      <c r="I657" s="6">
        <f t="shared" si="99"/>
        <v>75.873712432375484</v>
      </c>
      <c r="J657" s="4"/>
      <c r="K657" s="5">
        <f t="shared" si="100"/>
        <v>160.85227035663604</v>
      </c>
      <c r="L657" s="5">
        <f t="shared" si="101"/>
        <v>79.44</v>
      </c>
      <c r="M657" s="5">
        <f t="shared" si="102"/>
        <v>81.412270356636043</v>
      </c>
      <c r="N657" s="4"/>
    </row>
    <row r="658" spans="1:14" ht="15.75" x14ac:dyDescent="0.25">
      <c r="A658" s="9" t="str">
        <f t="shared" si="103"/>
        <v>-</v>
      </c>
      <c r="B658" s="8">
        <v>1255</v>
      </c>
      <c r="C658" s="5" t="str">
        <f t="shared" si="109"/>
        <v/>
      </c>
      <c r="D658" s="5" t="str">
        <f t="shared" si="109"/>
        <v/>
      </c>
      <c r="E658" s="5" t="str">
        <f t="shared" si="109"/>
        <v/>
      </c>
      <c r="F658" s="5" t="str">
        <f t="shared" si="109"/>
        <v/>
      </c>
      <c r="G658" s="5">
        <f t="shared" si="109"/>
        <v>6.0478142145915008E-2</v>
      </c>
      <c r="H658" s="7">
        <f t="shared" si="98"/>
        <v>6.0478142145915008E-2</v>
      </c>
      <c r="I658" s="6">
        <f t="shared" si="99"/>
        <v>75.900068393123334</v>
      </c>
      <c r="J658" s="4"/>
      <c r="K658" s="5">
        <f t="shared" si="100"/>
        <v>160.90814499342147</v>
      </c>
      <c r="L658" s="5">
        <f t="shared" si="101"/>
        <v>79.75775999999999</v>
      </c>
      <c r="M658" s="5">
        <f t="shared" si="102"/>
        <v>81.150384993421483</v>
      </c>
      <c r="N658" s="4"/>
    </row>
    <row r="659" spans="1:14" ht="15.75" x14ac:dyDescent="0.25">
      <c r="A659" s="9" t="str">
        <f t="shared" si="103"/>
        <v>-</v>
      </c>
      <c r="B659" s="8">
        <v>1260</v>
      </c>
      <c r="C659" s="5" t="str">
        <f t="shared" si="109"/>
        <v/>
      </c>
      <c r="D659" s="5" t="str">
        <f t="shared" si="109"/>
        <v/>
      </c>
      <c r="E659" s="5" t="str">
        <f t="shared" si="109"/>
        <v/>
      </c>
      <c r="F659" s="5" t="str">
        <f t="shared" si="109"/>
        <v/>
      </c>
      <c r="G659" s="5">
        <f t="shared" si="109"/>
        <v>6.0258990999329902E-2</v>
      </c>
      <c r="H659" s="7">
        <f t="shared" si="98"/>
        <v>6.0258990999329902E-2</v>
      </c>
      <c r="I659" s="6">
        <f t="shared" si="99"/>
        <v>75.926328659155672</v>
      </c>
      <c r="J659" s="4"/>
      <c r="K659" s="5">
        <f t="shared" si="100"/>
        <v>160.96381675741003</v>
      </c>
      <c r="L659" s="5">
        <f t="shared" si="101"/>
        <v>80.075519999999983</v>
      </c>
      <c r="M659" s="5">
        <f t="shared" si="102"/>
        <v>80.888296757410046</v>
      </c>
      <c r="N659" s="4"/>
    </row>
    <row r="660" spans="1:14" ht="15.75" x14ac:dyDescent="0.25">
      <c r="A660" s="9" t="str">
        <f t="shared" si="103"/>
        <v>-</v>
      </c>
      <c r="B660" s="8">
        <v>1265</v>
      </c>
      <c r="C660" s="5" t="str">
        <f t="shared" si="109"/>
        <v/>
      </c>
      <c r="D660" s="5" t="str">
        <f t="shared" si="109"/>
        <v/>
      </c>
      <c r="E660" s="5" t="str">
        <f t="shared" si="109"/>
        <v/>
      </c>
      <c r="F660" s="5" t="str">
        <f t="shared" si="109"/>
        <v/>
      </c>
      <c r="G660" s="5">
        <f t="shared" si="109"/>
        <v>6.0041497198107807E-2</v>
      </c>
      <c r="H660" s="7">
        <f t="shared" si="98"/>
        <v>6.0041497198107807E-2</v>
      </c>
      <c r="I660" s="6">
        <f t="shared" si="99"/>
        <v>75.952493955606371</v>
      </c>
      <c r="J660" s="4"/>
      <c r="K660" s="5">
        <f t="shared" si="100"/>
        <v>161.0192871858855</v>
      </c>
      <c r="L660" s="5">
        <f t="shared" si="101"/>
        <v>80.393280000000004</v>
      </c>
      <c r="M660" s="5">
        <f t="shared" si="102"/>
        <v>80.626007185885499</v>
      </c>
      <c r="N660" s="4"/>
    </row>
    <row r="661" spans="1:14" ht="15.75" x14ac:dyDescent="0.25">
      <c r="A661" s="9" t="str">
        <f t="shared" si="103"/>
        <v>-</v>
      </c>
      <c r="B661" s="8">
        <v>1270</v>
      </c>
      <c r="C661" s="5" t="str">
        <f t="shared" si="109"/>
        <v/>
      </c>
      <c r="D661" s="5" t="str">
        <f t="shared" si="109"/>
        <v/>
      </c>
      <c r="E661" s="5" t="str">
        <f t="shared" si="109"/>
        <v/>
      </c>
      <c r="F661" s="5" t="str">
        <f t="shared" si="109"/>
        <v/>
      </c>
      <c r="G661" s="5">
        <f t="shared" si="109"/>
        <v>5.9825641731712731E-2</v>
      </c>
      <c r="H661" s="7">
        <f t="shared" si="98"/>
        <v>5.9825641731712731E-2</v>
      </c>
      <c r="I661" s="6">
        <f t="shared" si="99"/>
        <v>75.978564999275164</v>
      </c>
      <c r="J661" s="4"/>
      <c r="K661" s="5">
        <f t="shared" si="100"/>
        <v>161.07455779846336</v>
      </c>
      <c r="L661" s="5">
        <f t="shared" si="101"/>
        <v>80.711039999999997</v>
      </c>
      <c r="M661" s="5">
        <f t="shared" si="102"/>
        <v>80.363517798463363</v>
      </c>
      <c r="N661" s="4"/>
    </row>
    <row r="662" spans="1:14" ht="15.75" x14ac:dyDescent="0.25">
      <c r="A662" s="9" t="str">
        <f t="shared" si="103"/>
        <v>-</v>
      </c>
      <c r="B662" s="8">
        <v>1275</v>
      </c>
      <c r="C662" s="5" t="str">
        <f t="shared" si="109"/>
        <v/>
      </c>
      <c r="D662" s="5" t="str">
        <f t="shared" si="109"/>
        <v/>
      </c>
      <c r="E662" s="5" t="str">
        <f t="shared" si="109"/>
        <v/>
      </c>
      <c r="F662" s="5" t="str">
        <f t="shared" si="109"/>
        <v/>
      </c>
      <c r="G662" s="5">
        <f t="shared" si="109"/>
        <v>5.9611405881377234E-2</v>
      </c>
      <c r="H662" s="7">
        <f t="shared" si="98"/>
        <v>5.9611405881377234E-2</v>
      </c>
      <c r="I662" s="6">
        <f t="shared" si="99"/>
        <v>76.004542498755967</v>
      </c>
      <c r="J662" s="4"/>
      <c r="K662" s="5">
        <f t="shared" si="100"/>
        <v>161.12963009736265</v>
      </c>
      <c r="L662" s="5">
        <f t="shared" si="101"/>
        <v>81.02879999999999</v>
      </c>
      <c r="M662" s="5">
        <f t="shared" si="102"/>
        <v>80.10083009736266</v>
      </c>
      <c r="N662" s="4"/>
    </row>
    <row r="663" spans="1:14" ht="15.75" x14ac:dyDescent="0.25">
      <c r="A663" s="9" t="str">
        <f t="shared" si="103"/>
        <v>-</v>
      </c>
      <c r="B663" s="8">
        <v>1280</v>
      </c>
      <c r="C663" s="5" t="str">
        <f t="shared" si="109"/>
        <v/>
      </c>
      <c r="D663" s="5" t="str">
        <f t="shared" si="109"/>
        <v/>
      </c>
      <c r="E663" s="5" t="str">
        <f t="shared" si="109"/>
        <v/>
      </c>
      <c r="F663" s="5" t="str">
        <f t="shared" si="109"/>
        <v/>
      </c>
      <c r="G663" s="5">
        <f t="shared" si="109"/>
        <v>5.9398771214501753E-2</v>
      </c>
      <c r="H663" s="7">
        <f t="shared" ref="H663:H695" si="110">AVERAGE(C663:G663)</f>
        <v>5.9398771214501753E-2</v>
      </c>
      <c r="I663" s="6">
        <f t="shared" ref="I663:I695" si="111">H663*B663</f>
        <v>76.030427154562247</v>
      </c>
      <c r="J663" s="4"/>
      <c r="K663" s="5">
        <f t="shared" ref="K663:K695" si="112">$C$394*I663/1000</f>
        <v>161.18450556767198</v>
      </c>
      <c r="L663" s="5">
        <f t="shared" ref="L663:L695" si="113">B663*60*$C$395/1000</f>
        <v>81.346559999999997</v>
      </c>
      <c r="M663" s="5">
        <f t="shared" ref="M663:M695" si="114">MAX(0,K663-L663)</f>
        <v>79.83794556767198</v>
      </c>
      <c r="N663" s="4"/>
    </row>
    <row r="664" spans="1:14" ht="15.75" x14ac:dyDescent="0.25">
      <c r="A664" s="9" t="str">
        <f t="shared" ref="A664:A695" si="115">IF(M664=$C$396,"MAX","-")</f>
        <v>-</v>
      </c>
      <c r="B664" s="8">
        <v>1285</v>
      </c>
      <c r="C664" s="5" t="str">
        <f t="shared" si="109"/>
        <v/>
      </c>
      <c r="D664" s="5" t="str">
        <f t="shared" si="109"/>
        <v/>
      </c>
      <c r="E664" s="5" t="str">
        <f t="shared" si="109"/>
        <v/>
      </c>
      <c r="F664" s="5" t="str">
        <f t="shared" si="109"/>
        <v/>
      </c>
      <c r="G664" s="5">
        <f t="shared" si="109"/>
        <v>5.9187719579183493E-2</v>
      </c>
      <c r="H664" s="7">
        <f t="shared" si="110"/>
        <v>5.9187719579183493E-2</v>
      </c>
      <c r="I664" s="6">
        <f t="shared" si="111"/>
        <v>76.056219659250786</v>
      </c>
      <c r="J664" s="4"/>
      <c r="K664" s="5">
        <f t="shared" si="112"/>
        <v>161.23918567761169</v>
      </c>
      <c r="L664" s="5">
        <f t="shared" si="113"/>
        <v>81.664319999999989</v>
      </c>
      <c r="M664" s="5">
        <f t="shared" si="114"/>
        <v>79.574865677611697</v>
      </c>
      <c r="N664" s="4"/>
    </row>
    <row r="665" spans="1:14" ht="15.75" x14ac:dyDescent="0.25">
      <c r="A665" s="9" t="str">
        <f t="shared" si="115"/>
        <v>-</v>
      </c>
      <c r="B665" s="8">
        <v>1290</v>
      </c>
      <c r="C665" s="5" t="str">
        <f t="shared" si="109"/>
        <v/>
      </c>
      <c r="D665" s="5" t="str">
        <f t="shared" si="109"/>
        <v/>
      </c>
      <c r="E665" s="5" t="str">
        <f t="shared" si="109"/>
        <v/>
      </c>
      <c r="F665" s="5" t="str">
        <f t="shared" si="109"/>
        <v/>
      </c>
      <c r="G665" s="5">
        <f t="shared" si="109"/>
        <v>5.8978233098870007E-2</v>
      </c>
      <c r="H665" s="7">
        <f t="shared" si="110"/>
        <v>5.8978233098870007E-2</v>
      </c>
      <c r="I665" s="6">
        <f t="shared" si="111"/>
        <v>76.081920697542316</v>
      </c>
      <c r="J665" s="4"/>
      <c r="K665" s="5">
        <f t="shared" si="112"/>
        <v>161.2936718787897</v>
      </c>
      <c r="L665" s="5">
        <f t="shared" si="113"/>
        <v>81.982079999999982</v>
      </c>
      <c r="M665" s="5">
        <f t="shared" si="114"/>
        <v>79.311591878789713</v>
      </c>
      <c r="N665" s="4"/>
    </row>
    <row r="666" spans="1:14" ht="15.75" x14ac:dyDescent="0.25">
      <c r="A666" s="9" t="str">
        <f t="shared" si="115"/>
        <v>-</v>
      </c>
      <c r="B666" s="8">
        <v>1295</v>
      </c>
      <c r="C666" s="5" t="str">
        <f t="shared" si="109"/>
        <v/>
      </c>
      <c r="D666" s="5" t="str">
        <f t="shared" si="109"/>
        <v/>
      </c>
      <c r="E666" s="5" t="str">
        <f t="shared" si="109"/>
        <v/>
      </c>
      <c r="F666" s="5" t="str">
        <f t="shared" si="109"/>
        <v/>
      </c>
      <c r="G666" s="5">
        <f t="shared" si="109"/>
        <v>5.8770294167135237E-2</v>
      </c>
      <c r="H666" s="7">
        <f t="shared" si="110"/>
        <v>5.8770294167135237E-2</v>
      </c>
      <c r="I666" s="6">
        <f t="shared" si="111"/>
        <v>76.107530946440136</v>
      </c>
      <c r="J666" s="4"/>
      <c r="K666" s="5">
        <f t="shared" si="112"/>
        <v>161.3479656064531</v>
      </c>
      <c r="L666" s="5">
        <f t="shared" si="113"/>
        <v>82.299840000000003</v>
      </c>
      <c r="M666" s="5">
        <f t="shared" si="114"/>
        <v>79.048125606453098</v>
      </c>
      <c r="N666" s="4"/>
    </row>
    <row r="667" spans="1:14" ht="15.75" x14ac:dyDescent="0.25">
      <c r="A667" s="9" t="str">
        <f t="shared" si="115"/>
        <v>-</v>
      </c>
      <c r="B667" s="8">
        <v>1300</v>
      </c>
      <c r="C667" s="5" t="str">
        <f t="shared" ref="C667:G676" si="116">IF(AND($B667&gt;=C$402,$B667&lt;=C$403),(C$404/60)*$B667^(-C$405),"")</f>
        <v/>
      </c>
      <c r="D667" s="5" t="str">
        <f t="shared" si="116"/>
        <v/>
      </c>
      <c r="E667" s="5" t="str">
        <f t="shared" si="116"/>
        <v/>
      </c>
      <c r="F667" s="5" t="str">
        <f t="shared" si="116"/>
        <v/>
      </c>
      <c r="G667" s="5">
        <f t="shared" si="116"/>
        <v>5.8563885442574244E-2</v>
      </c>
      <c r="H667" s="7">
        <f t="shared" si="110"/>
        <v>5.8563885442574244E-2</v>
      </c>
      <c r="I667" s="6">
        <f t="shared" si="111"/>
        <v>76.133051075346515</v>
      </c>
      <c r="J667" s="4"/>
      <c r="K667" s="5">
        <f t="shared" si="112"/>
        <v>161.40206827973461</v>
      </c>
      <c r="L667" s="5">
        <f t="shared" si="113"/>
        <v>82.617599999999996</v>
      </c>
      <c r="M667" s="5">
        <f t="shared" si="114"/>
        <v>78.784468279734611</v>
      </c>
      <c r="N667" s="4"/>
    </row>
    <row r="668" spans="1:14" ht="15.75" x14ac:dyDescent="0.25">
      <c r="A668" s="9" t="str">
        <f t="shared" si="115"/>
        <v>-</v>
      </c>
      <c r="B668" s="8">
        <v>1305</v>
      </c>
      <c r="C668" s="5" t="str">
        <f t="shared" si="116"/>
        <v/>
      </c>
      <c r="D668" s="5" t="str">
        <f t="shared" si="116"/>
        <v/>
      </c>
      <c r="E668" s="5" t="str">
        <f t="shared" si="116"/>
        <v/>
      </c>
      <c r="F668" s="5" t="str">
        <f t="shared" si="116"/>
        <v/>
      </c>
      <c r="G668" s="5">
        <f t="shared" si="116"/>
        <v>5.8358989843813859E-2</v>
      </c>
      <c r="H668" s="7">
        <f t="shared" si="110"/>
        <v>5.8358989843813859E-2</v>
      </c>
      <c r="I668" s="6">
        <f t="shared" si="111"/>
        <v>76.158481746177088</v>
      </c>
      <c r="J668" s="4"/>
      <c r="K668" s="5">
        <f t="shared" si="112"/>
        <v>161.45598130189543</v>
      </c>
      <c r="L668" s="5">
        <f t="shared" si="113"/>
        <v>82.935360000000003</v>
      </c>
      <c r="M668" s="5">
        <f t="shared" si="114"/>
        <v>78.520621301895432</v>
      </c>
      <c r="N668" s="4"/>
    </row>
    <row r="669" spans="1:14" ht="15.75" x14ac:dyDescent="0.25">
      <c r="A669" s="9" t="str">
        <f t="shared" si="115"/>
        <v>-</v>
      </c>
      <c r="B669" s="8">
        <v>1310</v>
      </c>
      <c r="C669" s="5" t="str">
        <f t="shared" si="116"/>
        <v/>
      </c>
      <c r="D669" s="5" t="str">
        <f t="shared" si="116"/>
        <v/>
      </c>
      <c r="E669" s="5" t="str">
        <f t="shared" si="116"/>
        <v/>
      </c>
      <c r="F669" s="5" t="str">
        <f t="shared" si="116"/>
        <v/>
      </c>
      <c r="G669" s="5">
        <f t="shared" si="116"/>
        <v>5.8155590544635767E-2</v>
      </c>
      <c r="H669" s="7">
        <f t="shared" si="110"/>
        <v>5.8155590544635767E-2</v>
      </c>
      <c r="I669" s="6">
        <f t="shared" si="111"/>
        <v>76.183823613472853</v>
      </c>
      <c r="J669" s="4"/>
      <c r="K669" s="5">
        <f t="shared" si="112"/>
        <v>161.50970606056245</v>
      </c>
      <c r="L669" s="5">
        <f t="shared" si="113"/>
        <v>83.253119999999996</v>
      </c>
      <c r="M669" s="5">
        <f t="shared" si="114"/>
        <v>78.256586060562455</v>
      </c>
      <c r="N669" s="4"/>
    </row>
    <row r="670" spans="1:14" ht="15.75" x14ac:dyDescent="0.25">
      <c r="A670" s="9" t="str">
        <f t="shared" si="115"/>
        <v>-</v>
      </c>
      <c r="B670" s="8">
        <v>1315</v>
      </c>
      <c r="C670" s="5" t="str">
        <f t="shared" si="116"/>
        <v/>
      </c>
      <c r="D670" s="5" t="str">
        <f t="shared" si="116"/>
        <v/>
      </c>
      <c r="E670" s="5" t="str">
        <f t="shared" si="116"/>
        <v/>
      </c>
      <c r="F670" s="5" t="str">
        <f t="shared" si="116"/>
        <v/>
      </c>
      <c r="G670" s="5">
        <f t="shared" si="116"/>
        <v>5.7953670969208886E-2</v>
      </c>
      <c r="H670" s="7">
        <f t="shared" si="110"/>
        <v>5.7953670969208886E-2</v>
      </c>
      <c r="I670" s="6">
        <f t="shared" si="111"/>
        <v>76.209077324509678</v>
      </c>
      <c r="J670" s="4"/>
      <c r="K670" s="5">
        <f t="shared" si="112"/>
        <v>161.56324392796051</v>
      </c>
      <c r="L670" s="5">
        <f t="shared" si="113"/>
        <v>83.570879999999988</v>
      </c>
      <c r="M670" s="5">
        <f t="shared" si="114"/>
        <v>77.992363927960525</v>
      </c>
      <c r="N670" s="4"/>
    </row>
    <row r="671" spans="1:14" ht="15.75" x14ac:dyDescent="0.25">
      <c r="A671" s="9" t="str">
        <f t="shared" si="115"/>
        <v>-</v>
      </c>
      <c r="B671" s="8">
        <v>1320</v>
      </c>
      <c r="C671" s="5" t="str">
        <f t="shared" si="116"/>
        <v/>
      </c>
      <c r="D671" s="5" t="str">
        <f t="shared" si="116"/>
        <v/>
      </c>
      <c r="E671" s="5" t="str">
        <f t="shared" si="116"/>
        <v/>
      </c>
      <c r="F671" s="5" t="str">
        <f t="shared" si="116"/>
        <v/>
      </c>
      <c r="G671" s="5">
        <f t="shared" si="116"/>
        <v>5.7753214787429522E-2</v>
      </c>
      <c r="H671" s="7">
        <f t="shared" si="110"/>
        <v>5.7753214787429522E-2</v>
      </c>
      <c r="I671" s="6">
        <f t="shared" si="111"/>
        <v>76.234243519406974</v>
      </c>
      <c r="J671" s="4"/>
      <c r="K671" s="5">
        <f t="shared" si="112"/>
        <v>161.61659626114277</v>
      </c>
      <c r="L671" s="5">
        <f t="shared" si="113"/>
        <v>83.888639999999995</v>
      </c>
      <c r="M671" s="5">
        <f t="shared" si="114"/>
        <v>77.727956261142779</v>
      </c>
      <c r="N671" s="4"/>
    </row>
    <row r="672" spans="1:14" ht="15.75" x14ac:dyDescent="0.25">
      <c r="A672" s="9" t="str">
        <f t="shared" si="115"/>
        <v>-</v>
      </c>
      <c r="B672" s="8">
        <v>1325</v>
      </c>
      <c r="C672" s="5" t="str">
        <f t="shared" si="116"/>
        <v/>
      </c>
      <c r="D672" s="5" t="str">
        <f t="shared" si="116"/>
        <v/>
      </c>
      <c r="E672" s="5" t="str">
        <f t="shared" si="116"/>
        <v/>
      </c>
      <c r="F672" s="5" t="str">
        <f t="shared" si="116"/>
        <v/>
      </c>
      <c r="G672" s="5">
        <f t="shared" si="116"/>
        <v>5.7554205910364406E-2</v>
      </c>
      <c r="H672" s="7">
        <f t="shared" si="110"/>
        <v>5.7554205910364406E-2</v>
      </c>
      <c r="I672" s="6">
        <f t="shared" si="111"/>
        <v>76.259322831232836</v>
      </c>
      <c r="J672" s="4"/>
      <c r="K672" s="5">
        <f t="shared" si="112"/>
        <v>161.66976440221362</v>
      </c>
      <c r="L672" s="5">
        <f t="shared" si="113"/>
        <v>84.206399999999988</v>
      </c>
      <c r="M672" s="5">
        <f t="shared" si="114"/>
        <v>77.463364402213628</v>
      </c>
      <c r="N672" s="4"/>
    </row>
    <row r="673" spans="1:14" ht="15.75" x14ac:dyDescent="0.25">
      <c r="A673" s="9" t="str">
        <f t="shared" si="115"/>
        <v>-</v>
      </c>
      <c r="B673" s="8">
        <v>1330</v>
      </c>
      <c r="C673" s="5" t="str">
        <f t="shared" si="116"/>
        <v/>
      </c>
      <c r="D673" s="5" t="str">
        <f t="shared" si="116"/>
        <v/>
      </c>
      <c r="E673" s="5" t="str">
        <f t="shared" si="116"/>
        <v/>
      </c>
      <c r="F673" s="5" t="str">
        <f t="shared" si="116"/>
        <v/>
      </c>
      <c r="G673" s="5">
        <f t="shared" si="116"/>
        <v>5.7356628485795848E-2</v>
      </c>
      <c r="H673" s="7">
        <f t="shared" si="110"/>
        <v>5.7356628485795848E-2</v>
      </c>
      <c r="I673" s="6">
        <f t="shared" si="111"/>
        <v>76.284315886108473</v>
      </c>
      <c r="J673" s="4"/>
      <c r="K673" s="5">
        <f t="shared" si="112"/>
        <v>161.72274967854997</v>
      </c>
      <c r="L673" s="5">
        <f t="shared" si="113"/>
        <v>84.524159999999995</v>
      </c>
      <c r="M673" s="5">
        <f t="shared" si="114"/>
        <v>77.198589678549979</v>
      </c>
      <c r="N673" s="4"/>
    </row>
    <row r="674" spans="1:14" ht="15.75" x14ac:dyDescent="0.25">
      <c r="A674" s="9" t="str">
        <f t="shared" si="115"/>
        <v>-</v>
      </c>
      <c r="B674" s="8">
        <v>1335</v>
      </c>
      <c r="C674" s="5" t="str">
        <f t="shared" si="116"/>
        <v/>
      </c>
      <c r="D674" s="5" t="str">
        <f t="shared" si="116"/>
        <v/>
      </c>
      <c r="E674" s="5" t="str">
        <f t="shared" si="116"/>
        <v/>
      </c>
      <c r="F674" s="5" t="str">
        <f t="shared" si="116"/>
        <v/>
      </c>
      <c r="G674" s="5">
        <f t="shared" si="116"/>
        <v>5.7160466893865225E-2</v>
      </c>
      <c r="H674" s="7">
        <f t="shared" si="110"/>
        <v>5.7160466893865225E-2</v>
      </c>
      <c r="I674" s="6">
        <f t="shared" si="111"/>
        <v>76.309223303310077</v>
      </c>
      <c r="J674" s="4"/>
      <c r="K674" s="5">
        <f t="shared" si="112"/>
        <v>161.77555340301737</v>
      </c>
      <c r="L674" s="5">
        <f t="shared" si="113"/>
        <v>84.841920000000002</v>
      </c>
      <c r="M674" s="5">
        <f t="shared" si="114"/>
        <v>76.933633403017367</v>
      </c>
      <c r="N674" s="4"/>
    </row>
    <row r="675" spans="1:14" ht="15.75" x14ac:dyDescent="0.25">
      <c r="A675" s="9" t="str">
        <f t="shared" si="115"/>
        <v>-</v>
      </c>
      <c r="B675" s="8">
        <v>1340</v>
      </c>
      <c r="C675" s="5" t="str">
        <f t="shared" si="116"/>
        <v/>
      </c>
      <c r="D675" s="5" t="str">
        <f t="shared" si="116"/>
        <v/>
      </c>
      <c r="E675" s="5" t="str">
        <f t="shared" si="116"/>
        <v/>
      </c>
      <c r="F675" s="5" t="str">
        <f t="shared" si="116"/>
        <v/>
      </c>
      <c r="G675" s="5">
        <f t="shared" si="116"/>
        <v>5.6965705742812678E-2</v>
      </c>
      <c r="H675" s="7">
        <f t="shared" si="110"/>
        <v>5.6965705742812678E-2</v>
      </c>
      <c r="I675" s="6">
        <f t="shared" si="111"/>
        <v>76.334045695368985</v>
      </c>
      <c r="J675" s="4"/>
      <c r="K675" s="5">
        <f t="shared" si="112"/>
        <v>161.82817687418225</v>
      </c>
      <c r="L675" s="5">
        <f t="shared" si="113"/>
        <v>85.159679999999994</v>
      </c>
      <c r="M675" s="5">
        <f t="shared" si="114"/>
        <v>76.668496874182253</v>
      </c>
      <c r="N675" s="4"/>
    </row>
    <row r="676" spans="1:14" ht="15.75" x14ac:dyDescent="0.25">
      <c r="A676" s="9" t="str">
        <f t="shared" si="115"/>
        <v>-</v>
      </c>
      <c r="B676" s="8">
        <v>1345</v>
      </c>
      <c r="C676" s="5" t="str">
        <f t="shared" si="116"/>
        <v/>
      </c>
      <c r="D676" s="5" t="str">
        <f t="shared" si="116"/>
        <v/>
      </c>
      <c r="E676" s="5" t="str">
        <f t="shared" si="116"/>
        <v/>
      </c>
      <c r="F676" s="5" t="str">
        <f t="shared" si="116"/>
        <v/>
      </c>
      <c r="G676" s="5">
        <f t="shared" si="116"/>
        <v>5.6772329864810331E-2</v>
      </c>
      <c r="H676" s="7">
        <f t="shared" si="110"/>
        <v>5.6772329864810331E-2</v>
      </c>
      <c r="I676" s="6">
        <f t="shared" si="111"/>
        <v>76.358783668169892</v>
      </c>
      <c r="J676" s="4"/>
      <c r="K676" s="5">
        <f t="shared" si="112"/>
        <v>161.88062137652017</v>
      </c>
      <c r="L676" s="5">
        <f t="shared" si="113"/>
        <v>85.477439999999987</v>
      </c>
      <c r="M676" s="5">
        <f t="shared" si="114"/>
        <v>76.40318137652018</v>
      </c>
      <c r="N676" s="4"/>
    </row>
    <row r="677" spans="1:14" ht="15.75" x14ac:dyDescent="0.25">
      <c r="A677" s="9" t="str">
        <f t="shared" si="115"/>
        <v>-</v>
      </c>
      <c r="B677" s="8">
        <v>1350</v>
      </c>
      <c r="C677" s="5" t="str">
        <f t="shared" ref="C677:G686" si="117">IF(AND($B677&gt;=C$402,$B677&lt;=C$403),(C$404/60)*$B677^(-C$405),"")</f>
        <v/>
      </c>
      <c r="D677" s="5" t="str">
        <f t="shared" si="117"/>
        <v/>
      </c>
      <c r="E677" s="5" t="str">
        <f t="shared" si="117"/>
        <v/>
      </c>
      <c r="F677" s="5" t="str">
        <f t="shared" si="117"/>
        <v/>
      </c>
      <c r="G677" s="5">
        <f t="shared" si="117"/>
        <v>5.6580324311886983E-2</v>
      </c>
      <c r="H677" s="7">
        <f t="shared" si="110"/>
        <v>5.6580324311886983E-2</v>
      </c>
      <c r="I677" s="6">
        <f t="shared" si="111"/>
        <v>76.383437821047423</v>
      </c>
      <c r="J677" s="4"/>
      <c r="K677" s="5">
        <f t="shared" si="112"/>
        <v>161.93288818062052</v>
      </c>
      <c r="L677" s="5">
        <f t="shared" si="113"/>
        <v>85.795199999999994</v>
      </c>
      <c r="M677" s="5">
        <f t="shared" si="114"/>
        <v>76.137688180620529</v>
      </c>
      <c r="N677" s="4"/>
    </row>
    <row r="678" spans="1:14" ht="15.75" x14ac:dyDescent="0.25">
      <c r="A678" s="9" t="str">
        <f t="shared" si="115"/>
        <v>-</v>
      </c>
      <c r="B678" s="8">
        <v>1355</v>
      </c>
      <c r="C678" s="5" t="str">
        <f t="shared" si="117"/>
        <v/>
      </c>
      <c r="D678" s="5" t="str">
        <f t="shared" si="117"/>
        <v/>
      </c>
      <c r="E678" s="5" t="str">
        <f t="shared" si="117"/>
        <v/>
      </c>
      <c r="F678" s="5" t="str">
        <f t="shared" si="117"/>
        <v/>
      </c>
      <c r="G678" s="5">
        <f t="shared" si="117"/>
        <v>5.6389674351941796E-2</v>
      </c>
      <c r="H678" s="7">
        <f t="shared" si="110"/>
        <v>5.6389674351941796E-2</v>
      </c>
      <c r="I678" s="6">
        <f t="shared" si="111"/>
        <v>76.408008746881137</v>
      </c>
      <c r="J678" s="4"/>
      <c r="K678" s="5">
        <f t="shared" si="112"/>
        <v>161.98497854338802</v>
      </c>
      <c r="L678" s="5">
        <f t="shared" si="113"/>
        <v>86.112959999999987</v>
      </c>
      <c r="M678" s="5">
        <f t="shared" si="114"/>
        <v>75.872018543388037</v>
      </c>
      <c r="N678" s="4"/>
    </row>
    <row r="679" spans="1:14" ht="15.75" x14ac:dyDescent="0.25">
      <c r="A679" s="9" t="str">
        <f t="shared" si="115"/>
        <v>-</v>
      </c>
      <c r="B679" s="8">
        <v>1360</v>
      </c>
      <c r="C679" s="5" t="str">
        <f t="shared" si="117"/>
        <v/>
      </c>
      <c r="D679" s="5" t="str">
        <f t="shared" si="117"/>
        <v/>
      </c>
      <c r="E679" s="5" t="str">
        <f t="shared" si="117"/>
        <v/>
      </c>
      <c r="F679" s="5" t="str">
        <f t="shared" si="117"/>
        <v/>
      </c>
      <c r="G679" s="5">
        <f t="shared" si="117"/>
        <v>5.6200365464844304E-2</v>
      </c>
      <c r="H679" s="7">
        <f t="shared" si="110"/>
        <v>5.6200365464844304E-2</v>
      </c>
      <c r="I679" s="6">
        <f t="shared" si="111"/>
        <v>76.432497032188252</v>
      </c>
      <c r="J679" s="4"/>
      <c r="K679" s="5">
        <f t="shared" si="112"/>
        <v>162.03689370823912</v>
      </c>
      <c r="L679" s="5">
        <f t="shared" si="113"/>
        <v>86.43071999999998</v>
      </c>
      <c r="M679" s="5">
        <f t="shared" si="114"/>
        <v>75.60617370823914</v>
      </c>
      <c r="N679" s="4"/>
    </row>
    <row r="680" spans="1:14" ht="15.75" x14ac:dyDescent="0.25">
      <c r="A680" s="9" t="str">
        <f t="shared" si="115"/>
        <v>-</v>
      </c>
      <c r="B680" s="8">
        <v>1365</v>
      </c>
      <c r="C680" s="5" t="str">
        <f t="shared" si="117"/>
        <v/>
      </c>
      <c r="D680" s="5" t="str">
        <f t="shared" si="117"/>
        <v/>
      </c>
      <c r="E680" s="5" t="str">
        <f t="shared" si="117"/>
        <v/>
      </c>
      <c r="F680" s="5" t="str">
        <f t="shared" si="117"/>
        <v/>
      </c>
      <c r="G680" s="5">
        <f t="shared" si="117"/>
        <v>5.6012383338618979E-2</v>
      </c>
      <c r="H680" s="7">
        <f t="shared" si="110"/>
        <v>5.6012383338618979E-2</v>
      </c>
      <c r="I680" s="6">
        <f t="shared" si="111"/>
        <v>76.456903257214904</v>
      </c>
      <c r="J680" s="4"/>
      <c r="K680" s="5">
        <f t="shared" si="112"/>
        <v>162.08863490529558</v>
      </c>
      <c r="L680" s="5">
        <f t="shared" si="113"/>
        <v>86.748480000000001</v>
      </c>
      <c r="M680" s="5">
        <f t="shared" si="114"/>
        <v>75.340154905295577</v>
      </c>
      <c r="N680" s="4"/>
    </row>
    <row r="681" spans="1:14" ht="15.75" x14ac:dyDescent="0.25">
      <c r="A681" s="9" t="str">
        <f t="shared" si="115"/>
        <v>-</v>
      </c>
      <c r="B681" s="8">
        <v>1370</v>
      </c>
      <c r="C681" s="5" t="str">
        <f t="shared" si="117"/>
        <v/>
      </c>
      <c r="D681" s="5" t="str">
        <f t="shared" si="117"/>
        <v/>
      </c>
      <c r="E681" s="5" t="str">
        <f t="shared" si="117"/>
        <v/>
      </c>
      <c r="F681" s="5" t="str">
        <f t="shared" si="117"/>
        <v/>
      </c>
      <c r="G681" s="5">
        <f t="shared" si="117"/>
        <v>5.5825713865712834E-2</v>
      </c>
      <c r="H681" s="7">
        <f t="shared" si="110"/>
        <v>5.5825713865712834E-2</v>
      </c>
      <c r="I681" s="6">
        <f t="shared" si="111"/>
        <v>76.481227996026576</v>
      </c>
      <c r="J681" s="4"/>
      <c r="K681" s="5">
        <f t="shared" si="112"/>
        <v>162.14020335157636</v>
      </c>
      <c r="L681" s="5">
        <f t="shared" si="113"/>
        <v>87.066239999999993</v>
      </c>
      <c r="M681" s="5">
        <f t="shared" si="114"/>
        <v>75.073963351576367</v>
      </c>
      <c r="N681" s="4"/>
    </row>
    <row r="682" spans="1:14" ht="15.75" x14ac:dyDescent="0.25">
      <c r="A682" s="9" t="str">
        <f t="shared" si="115"/>
        <v>-</v>
      </c>
      <c r="B682" s="8">
        <v>1375</v>
      </c>
      <c r="C682" s="5" t="str">
        <f t="shared" si="117"/>
        <v/>
      </c>
      <c r="D682" s="5" t="str">
        <f t="shared" si="117"/>
        <v/>
      </c>
      <c r="E682" s="5" t="str">
        <f t="shared" si="117"/>
        <v/>
      </c>
      <c r="F682" s="5" t="str">
        <f t="shared" si="117"/>
        <v/>
      </c>
      <c r="G682" s="5">
        <f t="shared" si="117"/>
        <v>5.5640343139342151E-2</v>
      </c>
      <c r="H682" s="7">
        <f t="shared" si="110"/>
        <v>5.5640343139342151E-2</v>
      </c>
      <c r="I682" s="6">
        <f t="shared" si="111"/>
        <v>76.50547181659546</v>
      </c>
      <c r="J682" s="4"/>
      <c r="K682" s="5">
        <f t="shared" si="112"/>
        <v>162.19160025118236</v>
      </c>
      <c r="L682" s="5">
        <f t="shared" si="113"/>
        <v>87.384</v>
      </c>
      <c r="M682" s="5">
        <f t="shared" si="114"/>
        <v>74.807600251182365</v>
      </c>
      <c r="N682" s="4"/>
    </row>
    <row r="683" spans="1:14" ht="15.75" x14ac:dyDescent="0.25">
      <c r="A683" s="9" t="str">
        <f t="shared" si="115"/>
        <v>-</v>
      </c>
      <c r="B683" s="8">
        <v>1380</v>
      </c>
      <c r="C683" s="5" t="str">
        <f t="shared" si="117"/>
        <v/>
      </c>
      <c r="D683" s="5" t="str">
        <f t="shared" si="117"/>
        <v/>
      </c>
      <c r="E683" s="5" t="str">
        <f t="shared" si="117"/>
        <v/>
      </c>
      <c r="F683" s="5" t="str">
        <f t="shared" si="117"/>
        <v/>
      </c>
      <c r="G683" s="5">
        <f t="shared" si="117"/>
        <v>5.5456257449918285E-2</v>
      </c>
      <c r="H683" s="7">
        <f t="shared" si="110"/>
        <v>5.5456257449918285E-2</v>
      </c>
      <c r="I683" s="6">
        <f t="shared" si="111"/>
        <v>76.529635280887234</v>
      </c>
      <c r="J683" s="4"/>
      <c r="K683" s="5">
        <f t="shared" si="112"/>
        <v>162.24282679548094</v>
      </c>
      <c r="L683" s="5">
        <f t="shared" si="113"/>
        <v>87.701759999999993</v>
      </c>
      <c r="M683" s="5">
        <f t="shared" si="114"/>
        <v>74.541066795480944</v>
      </c>
      <c r="N683" s="4"/>
    </row>
    <row r="684" spans="1:14" ht="15.75" x14ac:dyDescent="0.25">
      <c r="A684" s="9" t="str">
        <f t="shared" si="115"/>
        <v>-</v>
      </c>
      <c r="B684" s="8">
        <v>1385</v>
      </c>
      <c r="C684" s="5" t="str">
        <f t="shared" si="117"/>
        <v/>
      </c>
      <c r="D684" s="5" t="str">
        <f t="shared" si="117"/>
        <v/>
      </c>
      <c r="E684" s="5" t="str">
        <f t="shared" si="117"/>
        <v/>
      </c>
      <c r="F684" s="5" t="str">
        <f t="shared" si="117"/>
        <v/>
      </c>
      <c r="G684" s="5">
        <f t="shared" si="117"/>
        <v>5.5273443281549782E-2</v>
      </c>
      <c r="H684" s="7">
        <f t="shared" si="110"/>
        <v>5.5273443281549782E-2</v>
      </c>
      <c r="I684" s="6">
        <f t="shared" si="111"/>
        <v>76.553718944946453</v>
      </c>
      <c r="J684" s="4"/>
      <c r="K684" s="5">
        <f t="shared" si="112"/>
        <v>162.29388416328649</v>
      </c>
      <c r="L684" s="5">
        <f t="shared" si="113"/>
        <v>88.019519999999986</v>
      </c>
      <c r="M684" s="5">
        <f t="shared" si="114"/>
        <v>74.274364163286506</v>
      </c>
      <c r="N684" s="4"/>
    </row>
    <row r="685" spans="1:14" ht="15.75" x14ac:dyDescent="0.25">
      <c r="A685" s="9" t="str">
        <f t="shared" si="115"/>
        <v>-</v>
      </c>
      <c r="B685" s="8">
        <v>1390</v>
      </c>
      <c r="C685" s="5" t="str">
        <f t="shared" si="117"/>
        <v/>
      </c>
      <c r="D685" s="5" t="str">
        <f t="shared" si="117"/>
        <v/>
      </c>
      <c r="E685" s="5" t="str">
        <f t="shared" si="117"/>
        <v/>
      </c>
      <c r="F685" s="5" t="str">
        <f t="shared" si="117"/>
        <v/>
      </c>
      <c r="G685" s="5">
        <f t="shared" si="117"/>
        <v>5.5091887308618442E-2</v>
      </c>
      <c r="H685" s="7">
        <f t="shared" si="110"/>
        <v>5.5091887308618442E-2</v>
      </c>
      <c r="I685" s="6">
        <f t="shared" si="111"/>
        <v>76.57772335897964</v>
      </c>
      <c r="J685" s="4"/>
      <c r="K685" s="5">
        <f t="shared" si="112"/>
        <v>162.34477352103684</v>
      </c>
      <c r="L685" s="5">
        <f t="shared" si="113"/>
        <v>88.337279999999993</v>
      </c>
      <c r="M685" s="5">
        <f t="shared" si="114"/>
        <v>74.007493521036849</v>
      </c>
      <c r="N685" s="4"/>
    </row>
    <row r="686" spans="1:14" ht="15.75" x14ac:dyDescent="0.25">
      <c r="A686" s="9" t="str">
        <f t="shared" si="115"/>
        <v>-</v>
      </c>
      <c r="B686" s="8">
        <v>1395</v>
      </c>
      <c r="C686" s="5" t="str">
        <f t="shared" si="117"/>
        <v/>
      </c>
      <c r="D686" s="5" t="str">
        <f t="shared" si="117"/>
        <v/>
      </c>
      <c r="E686" s="5" t="str">
        <f t="shared" si="117"/>
        <v/>
      </c>
      <c r="F686" s="5" t="str">
        <f t="shared" si="117"/>
        <v/>
      </c>
      <c r="G686" s="5">
        <f t="shared" si="117"/>
        <v>5.4911576392428177E-2</v>
      </c>
      <c r="H686" s="7">
        <f t="shared" si="110"/>
        <v>5.4911576392428177E-2</v>
      </c>
      <c r="I686" s="6">
        <f t="shared" si="111"/>
        <v>76.601649067437307</v>
      </c>
      <c r="J686" s="4"/>
      <c r="K686" s="5">
        <f t="shared" si="112"/>
        <v>162.39549602296711</v>
      </c>
      <c r="L686" s="5">
        <f t="shared" si="113"/>
        <v>88.65504</v>
      </c>
      <c r="M686" s="5">
        <f t="shared" si="114"/>
        <v>73.740456022967109</v>
      </c>
      <c r="N686" s="4"/>
    </row>
    <row r="687" spans="1:14" ht="15.75" x14ac:dyDescent="0.25">
      <c r="A687" s="9" t="str">
        <f t="shared" si="115"/>
        <v>-</v>
      </c>
      <c r="B687" s="8">
        <v>1400</v>
      </c>
      <c r="C687" s="5" t="str">
        <f t="shared" ref="C687:G695" si="118">IF(AND($B687&gt;=C$402,$B687&lt;=C$403),(C$404/60)*$B687^(-C$405),"")</f>
        <v/>
      </c>
      <c r="D687" s="5" t="str">
        <f t="shared" si="118"/>
        <v/>
      </c>
      <c r="E687" s="5" t="str">
        <f t="shared" si="118"/>
        <v/>
      </c>
      <c r="F687" s="5" t="str">
        <f t="shared" si="118"/>
        <v/>
      </c>
      <c r="G687" s="5">
        <f t="shared" si="118"/>
        <v>5.4732497577924949E-2</v>
      </c>
      <c r="H687" s="7">
        <f t="shared" si="110"/>
        <v>5.4732497577924949E-2</v>
      </c>
      <c r="I687" s="6">
        <f t="shared" si="111"/>
        <v>76.625496609094924</v>
      </c>
      <c r="J687" s="4"/>
      <c r="K687" s="5">
        <f t="shared" si="112"/>
        <v>162.44605281128122</v>
      </c>
      <c r="L687" s="5">
        <f t="shared" si="113"/>
        <v>88.972799999999992</v>
      </c>
      <c r="M687" s="5">
        <f t="shared" si="114"/>
        <v>73.473252811281228</v>
      </c>
      <c r="N687" s="4"/>
    </row>
    <row r="688" spans="1:14" ht="15.75" x14ac:dyDescent="0.25">
      <c r="A688" s="9" t="str">
        <f t="shared" si="115"/>
        <v>-</v>
      </c>
      <c r="B688" s="8">
        <v>1405</v>
      </c>
      <c r="C688" s="5" t="str">
        <f t="shared" si="118"/>
        <v/>
      </c>
      <c r="D688" s="5" t="str">
        <f t="shared" si="118"/>
        <v/>
      </c>
      <c r="E688" s="5" t="str">
        <f t="shared" si="118"/>
        <v/>
      </c>
      <c r="F688" s="5" t="str">
        <f t="shared" si="118"/>
        <v/>
      </c>
      <c r="G688" s="5">
        <f t="shared" si="118"/>
        <v>5.4554638090485198E-2</v>
      </c>
      <c r="H688" s="7">
        <f t="shared" si="110"/>
        <v>5.4554638090485198E-2</v>
      </c>
      <c r="I688" s="6">
        <f t="shared" si="111"/>
        <v>76.649266517131707</v>
      </c>
      <c r="J688" s="4"/>
      <c r="K688" s="5">
        <f t="shared" si="112"/>
        <v>162.49644501631923</v>
      </c>
      <c r="L688" s="5">
        <f t="shared" si="113"/>
        <v>89.290559999999999</v>
      </c>
      <c r="M688" s="5">
        <f t="shared" si="114"/>
        <v>73.205885016319229</v>
      </c>
      <c r="N688" s="4"/>
    </row>
    <row r="689" spans="1:14" ht="15.75" x14ac:dyDescent="0.25">
      <c r="A689" s="9" t="str">
        <f t="shared" si="115"/>
        <v>-</v>
      </c>
      <c r="B689" s="8">
        <v>1410</v>
      </c>
      <c r="C689" s="5" t="str">
        <f t="shared" si="118"/>
        <v/>
      </c>
      <c r="D689" s="5" t="str">
        <f t="shared" si="118"/>
        <v/>
      </c>
      <c r="E689" s="5" t="str">
        <f t="shared" si="118"/>
        <v/>
      </c>
      <c r="F689" s="5" t="str">
        <f t="shared" si="118"/>
        <v/>
      </c>
      <c r="G689" s="5">
        <f t="shared" si="118"/>
        <v>5.4377985332772043E-2</v>
      </c>
      <c r="H689" s="7">
        <f t="shared" si="110"/>
        <v>5.4377985332772043E-2</v>
      </c>
      <c r="I689" s="6">
        <f t="shared" si="111"/>
        <v>76.672959319208587</v>
      </c>
      <c r="J689" s="4"/>
      <c r="K689" s="5">
        <f t="shared" si="112"/>
        <v>162.54667375672221</v>
      </c>
      <c r="L689" s="5">
        <f t="shared" si="113"/>
        <v>89.608319999999992</v>
      </c>
      <c r="M689" s="5">
        <f t="shared" si="114"/>
        <v>72.938353756722222</v>
      </c>
      <c r="N689" s="4"/>
    </row>
    <row r="690" spans="1:14" ht="15.75" x14ac:dyDescent="0.25">
      <c r="A690" s="9" t="str">
        <f t="shared" si="115"/>
        <v>-</v>
      </c>
      <c r="B690" s="8">
        <v>1415</v>
      </c>
      <c r="C690" s="5" t="str">
        <f t="shared" si="118"/>
        <v/>
      </c>
      <c r="D690" s="5" t="str">
        <f t="shared" si="118"/>
        <v/>
      </c>
      <c r="E690" s="5" t="str">
        <f t="shared" si="118"/>
        <v/>
      </c>
      <c r="F690" s="5" t="str">
        <f t="shared" si="118"/>
        <v/>
      </c>
      <c r="G690" s="5">
        <f t="shared" si="118"/>
        <v>5.4202526881657075E-2</v>
      </c>
      <c r="H690" s="7">
        <f t="shared" si="110"/>
        <v>5.4202526881657075E-2</v>
      </c>
      <c r="I690" s="6">
        <f t="shared" si="111"/>
        <v>76.69657553754476</v>
      </c>
      <c r="J690" s="4"/>
      <c r="K690" s="5">
        <f t="shared" si="112"/>
        <v>162.59674013959489</v>
      </c>
      <c r="L690" s="5">
        <f t="shared" si="113"/>
        <v>89.926079999999985</v>
      </c>
      <c r="M690" s="5">
        <f t="shared" si="114"/>
        <v>72.670660139594901</v>
      </c>
      <c r="N690" s="4"/>
    </row>
    <row r="691" spans="1:14" ht="15.75" x14ac:dyDescent="0.25">
      <c r="A691" s="9" t="str">
        <f t="shared" si="115"/>
        <v>-</v>
      </c>
      <c r="B691" s="8">
        <v>1420</v>
      </c>
      <c r="C691" s="5" t="str">
        <f t="shared" si="118"/>
        <v/>
      </c>
      <c r="D691" s="5" t="str">
        <f t="shared" si="118"/>
        <v/>
      </c>
      <c r="E691" s="5" t="str">
        <f t="shared" si="118"/>
        <v/>
      </c>
      <c r="F691" s="5" t="str">
        <f t="shared" si="118"/>
        <v/>
      </c>
      <c r="G691" s="5">
        <f t="shared" si="118"/>
        <v>5.4028250485206125E-2</v>
      </c>
      <c r="H691" s="7">
        <f t="shared" si="110"/>
        <v>5.4028250485206125E-2</v>
      </c>
      <c r="I691" s="6">
        <f t="shared" si="111"/>
        <v>76.720115688992692</v>
      </c>
      <c r="J691" s="4"/>
      <c r="K691" s="5">
        <f t="shared" si="112"/>
        <v>162.64664526066451</v>
      </c>
      <c r="L691" s="5">
        <f t="shared" si="113"/>
        <v>90.243839999999992</v>
      </c>
      <c r="M691" s="5">
        <f t="shared" si="114"/>
        <v>72.402805260664522</v>
      </c>
      <c r="N691" s="4"/>
    </row>
    <row r="692" spans="1:14" ht="15.75" x14ac:dyDescent="0.25">
      <c r="A692" s="9" t="str">
        <f t="shared" si="115"/>
        <v>-</v>
      </c>
      <c r="B692" s="8">
        <v>1425</v>
      </c>
      <c r="C692" s="5" t="str">
        <f t="shared" si="118"/>
        <v/>
      </c>
      <c r="D692" s="5" t="str">
        <f t="shared" si="118"/>
        <v/>
      </c>
      <c r="E692" s="5" t="str">
        <f t="shared" si="118"/>
        <v/>
      </c>
      <c r="F692" s="5" t="str">
        <f t="shared" si="118"/>
        <v/>
      </c>
      <c r="G692" s="5">
        <f t="shared" si="118"/>
        <v>5.3855144059727654E-2</v>
      </c>
      <c r="H692" s="7">
        <f t="shared" si="110"/>
        <v>5.3855144059727654E-2</v>
      </c>
      <c r="I692" s="6">
        <f t="shared" si="111"/>
        <v>76.743580285111904</v>
      </c>
      <c r="J692" s="4"/>
      <c r="K692" s="5">
        <f t="shared" si="112"/>
        <v>162.69639020443722</v>
      </c>
      <c r="L692" s="5">
        <f t="shared" si="113"/>
        <v>90.561599999999984</v>
      </c>
      <c r="M692" s="5">
        <f t="shared" si="114"/>
        <v>72.134790204437238</v>
      </c>
      <c r="N692" s="4"/>
    </row>
    <row r="693" spans="1:14" ht="15.75" x14ac:dyDescent="0.25">
      <c r="A693" s="9" t="str">
        <f t="shared" si="115"/>
        <v>-</v>
      </c>
      <c r="B693" s="8">
        <v>1430</v>
      </c>
      <c r="C693" s="5" t="str">
        <f t="shared" si="118"/>
        <v/>
      </c>
      <c r="D693" s="5" t="str">
        <f t="shared" si="118"/>
        <v/>
      </c>
      <c r="E693" s="5" t="str">
        <f t="shared" si="118"/>
        <v/>
      </c>
      <c r="F693" s="5" t="str">
        <f t="shared" si="118"/>
        <v/>
      </c>
      <c r="G693" s="5">
        <f t="shared" si="118"/>
        <v>5.36831956868822E-2</v>
      </c>
      <c r="H693" s="7">
        <f t="shared" si="110"/>
        <v>5.36831956868822E-2</v>
      </c>
      <c r="I693" s="6">
        <f t="shared" si="111"/>
        <v>76.766969832241543</v>
      </c>
      <c r="J693" s="4"/>
      <c r="K693" s="5">
        <f t="shared" si="112"/>
        <v>162.74597604435209</v>
      </c>
      <c r="L693" s="5">
        <f t="shared" si="113"/>
        <v>90.879359999999991</v>
      </c>
      <c r="M693" s="5">
        <f t="shared" si="114"/>
        <v>71.866616044352099</v>
      </c>
      <c r="N693" s="4"/>
    </row>
    <row r="694" spans="1:14" ht="15.75" x14ac:dyDescent="0.25">
      <c r="A694" s="9" t="str">
        <f t="shared" si="115"/>
        <v>-</v>
      </c>
      <c r="B694" s="8">
        <v>1435</v>
      </c>
      <c r="C694" s="5" t="str">
        <f t="shared" si="118"/>
        <v/>
      </c>
      <c r="D694" s="5" t="str">
        <f t="shared" si="118"/>
        <v/>
      </c>
      <c r="E694" s="5" t="str">
        <f t="shared" si="118"/>
        <v/>
      </c>
      <c r="F694" s="5" t="str">
        <f t="shared" si="118"/>
        <v/>
      </c>
      <c r="G694" s="5">
        <f t="shared" si="118"/>
        <v>5.3512393610851382E-2</v>
      </c>
      <c r="H694" s="7">
        <f t="shared" si="110"/>
        <v>5.3512393610851382E-2</v>
      </c>
      <c r="I694" s="6">
        <f t="shared" si="111"/>
        <v>76.790284831571739</v>
      </c>
      <c r="J694" s="4"/>
      <c r="K694" s="5">
        <f t="shared" si="112"/>
        <v>162.79540384293207</v>
      </c>
      <c r="L694" s="5">
        <f t="shared" si="113"/>
        <v>91.197119999999998</v>
      </c>
      <c r="M694" s="5">
        <f t="shared" si="114"/>
        <v>71.598283842932076</v>
      </c>
      <c r="N694" s="4"/>
    </row>
    <row r="695" spans="1:14" ht="15.75" x14ac:dyDescent="0.25">
      <c r="A695" s="9" t="str">
        <f t="shared" si="115"/>
        <v>-</v>
      </c>
      <c r="B695" s="8">
        <v>1440</v>
      </c>
      <c r="C695" s="5" t="str">
        <f t="shared" si="118"/>
        <v/>
      </c>
      <c r="D695" s="5" t="str">
        <f t="shared" si="118"/>
        <v/>
      </c>
      <c r="E695" s="5" t="str">
        <f t="shared" si="118"/>
        <v/>
      </c>
      <c r="F695" s="5" t="str">
        <f t="shared" si="118"/>
        <v/>
      </c>
      <c r="G695" s="5">
        <f t="shared" si="118"/>
        <v>5.334272623556513E-2</v>
      </c>
      <c r="H695" s="7">
        <f t="shared" si="110"/>
        <v>5.334272623556513E-2</v>
      </c>
      <c r="I695" s="6">
        <f t="shared" si="111"/>
        <v>76.813525779213791</v>
      </c>
      <c r="J695" s="4"/>
      <c r="K695" s="5">
        <f t="shared" si="112"/>
        <v>162.84467465193322</v>
      </c>
      <c r="L695" s="5">
        <f t="shared" si="113"/>
        <v>91.514879999999991</v>
      </c>
      <c r="M695" s="5">
        <f t="shared" si="114"/>
        <v>71.329794651933227</v>
      </c>
      <c r="N695" s="4"/>
    </row>
    <row r="696" spans="1:14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</sheetData>
  <mergeCells count="4">
    <mergeCell ref="C34:G34"/>
    <mergeCell ref="C40:G40"/>
    <mergeCell ref="C56:I56"/>
    <mergeCell ref="C62:I62"/>
  </mergeCells>
  <printOptions horizontalCentered="1"/>
  <pageMargins left="0.25" right="0.25" top="0.75" bottom="0.75" header="0.3" footer="0.3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1BED-FA5E-4770-8F4F-E45C6FB55081}">
  <sheetPr syncVertical="1" syncRef="A26" transitionEvaluation="1">
    <pageSetUpPr fitToPage="1"/>
  </sheetPr>
  <dimension ref="A3:V709"/>
  <sheetViews>
    <sheetView view="pageBreakPreview" topLeftCell="A26" zoomScale="85" zoomScaleNormal="75" zoomScaleSheetLayoutView="85" workbookViewId="0">
      <selection activeCell="G56" sqref="G56"/>
    </sheetView>
  </sheetViews>
  <sheetFormatPr baseColWidth="10" defaultColWidth="12.5703125" defaultRowHeight="14.25" x14ac:dyDescent="0.2"/>
  <cols>
    <col min="1" max="1" width="8.42578125" style="1" customWidth="1"/>
    <col min="2" max="2" width="2.7109375" style="2" customWidth="1"/>
    <col min="3" max="3" width="34.5703125" style="2" customWidth="1"/>
    <col min="4" max="4" width="17" style="2" bestFit="1" customWidth="1"/>
    <col min="5" max="5" width="13.7109375" style="3" customWidth="1"/>
    <col min="6" max="6" width="10.85546875" style="3" customWidth="1"/>
    <col min="7" max="7" width="10.85546875" style="2" customWidth="1"/>
    <col min="8" max="8" width="13.140625" style="1" customWidth="1"/>
    <col min="9" max="10" width="10.85546875" style="1" customWidth="1"/>
    <col min="11" max="16384" width="12.5703125" style="1"/>
  </cols>
  <sheetData>
    <row r="3" spans="1:12" ht="24.95" customHeight="1" x14ac:dyDescent="0.2">
      <c r="B3" s="49"/>
      <c r="C3" s="49" t="s">
        <v>127</v>
      </c>
      <c r="D3" s="49"/>
      <c r="E3" s="49"/>
      <c r="F3" s="49"/>
      <c r="G3" s="49"/>
      <c r="H3" s="49"/>
      <c r="I3" s="49"/>
      <c r="J3" s="49"/>
    </row>
    <row r="4" spans="1:12" ht="15" x14ac:dyDescent="0.25">
      <c r="A4" s="48">
        <v>1</v>
      </c>
      <c r="B4" s="18"/>
      <c r="C4" s="18" t="s">
        <v>145</v>
      </c>
      <c r="D4" s="18"/>
      <c r="E4" s="18"/>
      <c r="F4" s="18"/>
      <c r="G4" s="18"/>
    </row>
    <row r="5" spans="1:12" ht="15" x14ac:dyDescent="0.25">
      <c r="C5" s="16"/>
      <c r="D5" s="28"/>
    </row>
    <row r="6" spans="1:12" ht="15" x14ac:dyDescent="0.25">
      <c r="C6" s="35" t="s">
        <v>57</v>
      </c>
      <c r="D6" s="47">
        <v>2471</v>
      </c>
      <c r="E6" s="19" t="s">
        <v>24</v>
      </c>
      <c r="L6" s="1" t="s">
        <v>140</v>
      </c>
    </row>
    <row r="7" spans="1:12" x14ac:dyDescent="0.2">
      <c r="L7" s="1" t="s">
        <v>134</v>
      </c>
    </row>
    <row r="8" spans="1:12" ht="15" x14ac:dyDescent="0.25">
      <c r="C8" s="35" t="s">
        <v>83</v>
      </c>
      <c r="D8" s="28"/>
    </row>
    <row r="9" spans="1:12" ht="7.5" customHeight="1" x14ac:dyDescent="0.25">
      <c r="C9" s="35"/>
      <c r="D9" s="28"/>
    </row>
    <row r="10" spans="1:12" x14ac:dyDescent="0.2">
      <c r="C10" s="46" t="s">
        <v>56</v>
      </c>
      <c r="D10" s="46" t="s">
        <v>55</v>
      </c>
      <c r="E10" s="46" t="s">
        <v>54</v>
      </c>
      <c r="F10" s="46" t="s">
        <v>53</v>
      </c>
    </row>
    <row r="11" spans="1:12" x14ac:dyDescent="0.2">
      <c r="C11" s="44" t="s">
        <v>82</v>
      </c>
      <c r="D11" s="45">
        <v>870</v>
      </c>
      <c r="E11" s="43">
        <v>0.9</v>
      </c>
      <c r="F11" s="42">
        <f t="shared" ref="F11:F15" si="0">D11*E11</f>
        <v>783</v>
      </c>
    </row>
    <row r="12" spans="1:12" x14ac:dyDescent="0.2">
      <c r="C12" s="44" t="s">
        <v>84</v>
      </c>
      <c r="D12" s="45">
        <v>89</v>
      </c>
      <c r="E12" s="43">
        <v>0.9</v>
      </c>
      <c r="F12" s="42">
        <f t="shared" si="0"/>
        <v>80.100000000000009</v>
      </c>
      <c r="G12" s="1"/>
    </row>
    <row r="13" spans="1:12" x14ac:dyDescent="0.2">
      <c r="C13" s="44" t="s">
        <v>85</v>
      </c>
      <c r="D13" s="45">
        <v>287</v>
      </c>
      <c r="E13" s="43">
        <v>0.7</v>
      </c>
      <c r="F13" s="42">
        <f t="shared" si="0"/>
        <v>200.89999999999998</v>
      </c>
      <c r="G13" s="1"/>
    </row>
    <row r="14" spans="1:12" x14ac:dyDescent="0.2">
      <c r="C14" s="44" t="s">
        <v>61</v>
      </c>
      <c r="D14" s="45">
        <v>120</v>
      </c>
      <c r="E14" s="43">
        <v>0.6</v>
      </c>
      <c r="F14" s="42">
        <f t="shared" si="0"/>
        <v>72</v>
      </c>
      <c r="G14" s="1"/>
      <c r="I14" s="2"/>
    </row>
    <row r="15" spans="1:12" x14ac:dyDescent="0.2">
      <c r="C15" s="44" t="s">
        <v>60</v>
      </c>
      <c r="D15" s="45">
        <v>1105</v>
      </c>
      <c r="E15" s="43">
        <v>0.2</v>
      </c>
      <c r="F15" s="42">
        <f t="shared" si="0"/>
        <v>221</v>
      </c>
      <c r="G15" s="1"/>
    </row>
    <row r="16" spans="1:12" ht="15" x14ac:dyDescent="0.25">
      <c r="C16" s="41" t="s">
        <v>52</v>
      </c>
      <c r="D16" s="39">
        <f>SUM(D11:D15)</f>
        <v>2471</v>
      </c>
      <c r="E16" s="40">
        <f>F16/D16</f>
        <v>0.55038445973290162</v>
      </c>
      <c r="F16" s="39">
        <f>CEILING(SUM(F11:F15),10)</f>
        <v>1360</v>
      </c>
    </row>
    <row r="17" spans="3:12" ht="15" x14ac:dyDescent="0.25">
      <c r="D17" s="18"/>
      <c r="E17" s="66"/>
      <c r="F17" s="18"/>
    </row>
    <row r="18" spans="3:12" ht="15" x14ac:dyDescent="0.25">
      <c r="C18" s="35" t="s">
        <v>123</v>
      </c>
      <c r="D18" s="18"/>
      <c r="E18" s="66"/>
      <c r="F18" s="18"/>
    </row>
    <row r="19" spans="3:12" ht="8.25" customHeight="1" x14ac:dyDescent="0.25">
      <c r="D19" s="18"/>
      <c r="E19" s="66"/>
      <c r="F19" s="18"/>
    </row>
    <row r="20" spans="3:12" ht="42.75" x14ac:dyDescent="0.2">
      <c r="C20" s="70" t="s">
        <v>56</v>
      </c>
      <c r="D20" s="70" t="s">
        <v>55</v>
      </c>
      <c r="E20" s="72" t="s">
        <v>124</v>
      </c>
      <c r="F20" s="73" t="s">
        <v>125</v>
      </c>
      <c r="G20" s="73" t="s">
        <v>126</v>
      </c>
      <c r="H20" s="70" t="s">
        <v>53</v>
      </c>
      <c r="I20" s="71"/>
      <c r="J20" s="71" t="s">
        <v>54</v>
      </c>
    </row>
    <row r="21" spans="3:12" x14ac:dyDescent="0.2">
      <c r="C21" s="70"/>
      <c r="D21" s="70"/>
      <c r="E21" s="74">
        <v>1</v>
      </c>
      <c r="F21" s="74">
        <v>0.9</v>
      </c>
      <c r="G21" s="74">
        <v>0.2</v>
      </c>
      <c r="H21" s="75"/>
      <c r="I21" s="71"/>
      <c r="J21" s="71"/>
    </row>
    <row r="22" spans="3:12" x14ac:dyDescent="0.2">
      <c r="C22" s="44" t="s">
        <v>88</v>
      </c>
      <c r="D22" s="45">
        <v>11584</v>
      </c>
      <c r="E22" s="79">
        <f t="shared" ref="E22:E23" si="1">D22*0.4</f>
        <v>4633.6000000000004</v>
      </c>
      <c r="F22" s="76">
        <f t="shared" ref="F22:F23" si="2">D22*0.4</f>
        <v>4633.6000000000004</v>
      </c>
      <c r="G22" s="76">
        <f t="shared" ref="G22:G23" si="3">D22*0.2</f>
        <v>2316.8000000000002</v>
      </c>
      <c r="H22" s="76">
        <f t="shared" ref="H22:H23" si="4">((E22*$E$21)+(F22*$F$21)+(G22*$G$21))</f>
        <v>9267.2000000000007</v>
      </c>
      <c r="L22" s="1">
        <f>11781-197</f>
        <v>11584</v>
      </c>
    </row>
    <row r="23" spans="3:12" x14ac:dyDescent="0.2">
      <c r="C23" s="44" t="s">
        <v>147</v>
      </c>
      <c r="D23" s="45">
        <v>2711.5</v>
      </c>
      <c r="E23" s="79">
        <f t="shared" si="1"/>
        <v>1084.6000000000001</v>
      </c>
      <c r="F23" s="76">
        <f t="shared" si="2"/>
        <v>1084.6000000000001</v>
      </c>
      <c r="G23" s="76">
        <f t="shared" si="3"/>
        <v>542.30000000000007</v>
      </c>
      <c r="H23" s="76">
        <f t="shared" si="4"/>
        <v>2169.2000000000003</v>
      </c>
      <c r="L23" s="1">
        <f>(5718-295)/2</f>
        <v>2711.5</v>
      </c>
    </row>
    <row r="24" spans="3:12" ht="15" x14ac:dyDescent="0.25">
      <c r="C24" s="41" t="s">
        <v>52</v>
      </c>
      <c r="D24" s="39">
        <f>SUM(D22:D23)</f>
        <v>14295.5</v>
      </c>
      <c r="E24" s="39">
        <f>SUM(E22:E23)</f>
        <v>5718.2000000000007</v>
      </c>
      <c r="F24" s="39">
        <f>SUM(F22:F23)</f>
        <v>5718.2000000000007</v>
      </c>
      <c r="G24" s="39">
        <f>SUM(G22:G23)</f>
        <v>2859.1000000000004</v>
      </c>
      <c r="H24" s="39">
        <f>CEILING(SUM(H22:H23),10)</f>
        <v>11440</v>
      </c>
      <c r="J24" s="78">
        <f>H24/D24</f>
        <v>0.8002518274981637</v>
      </c>
      <c r="L24" s="1">
        <f>D16+D24</f>
        <v>16766.5</v>
      </c>
    </row>
    <row r="25" spans="3:12" ht="15" x14ac:dyDescent="0.25">
      <c r="D25" s="18"/>
      <c r="E25" s="18"/>
      <c r="F25" s="18"/>
      <c r="G25" s="18"/>
      <c r="H25" s="18"/>
      <c r="J25" s="78"/>
    </row>
    <row r="26" spans="3:12" ht="15" x14ac:dyDescent="0.25">
      <c r="C26" s="18"/>
      <c r="D26" s="28"/>
    </row>
    <row r="27" spans="3:12" ht="15" x14ac:dyDescent="0.25">
      <c r="C27" s="16" t="s">
        <v>141</v>
      </c>
      <c r="D27" s="28"/>
      <c r="E27" s="19"/>
    </row>
    <row r="28" spans="3:12" x14ac:dyDescent="0.2">
      <c r="D28" s="28"/>
      <c r="E28" s="19"/>
    </row>
    <row r="29" spans="3:12" x14ac:dyDescent="0.2">
      <c r="C29" s="2" t="s">
        <v>152</v>
      </c>
      <c r="D29" s="2" t="s">
        <v>72</v>
      </c>
      <c r="E29" s="84">
        <v>28.8</v>
      </c>
      <c r="F29" s="19" t="s">
        <v>69</v>
      </c>
    </row>
    <row r="30" spans="3:12" x14ac:dyDescent="0.2">
      <c r="D30" s="85" t="s">
        <v>73</v>
      </c>
      <c r="E30" s="86">
        <v>4.2</v>
      </c>
      <c r="F30" s="3" t="s">
        <v>69</v>
      </c>
    </row>
    <row r="31" spans="3:12" x14ac:dyDescent="0.2">
      <c r="D31" s="85" t="s">
        <v>77</v>
      </c>
      <c r="E31" s="3">
        <f>E29*E30</f>
        <v>120.96000000000001</v>
      </c>
      <c r="F31" s="3" t="s">
        <v>78</v>
      </c>
    </row>
    <row r="32" spans="3:12" ht="15" x14ac:dyDescent="0.25">
      <c r="C32" s="16"/>
      <c r="D32" s="28" t="s">
        <v>74</v>
      </c>
      <c r="E32" s="3">
        <v>0.6</v>
      </c>
      <c r="F32" s="3" t="s">
        <v>69</v>
      </c>
    </row>
    <row r="33" spans="3:22" ht="15" x14ac:dyDescent="0.25">
      <c r="C33" s="16"/>
      <c r="D33" s="28" t="s">
        <v>75</v>
      </c>
      <c r="E33" s="87">
        <v>0.97</v>
      </c>
    </row>
    <row r="34" spans="3:22" ht="15" x14ac:dyDescent="0.25">
      <c r="C34" s="16"/>
      <c r="D34" s="28"/>
      <c r="E34" s="87"/>
    </row>
    <row r="35" spans="3:22" ht="15" x14ac:dyDescent="0.25">
      <c r="C35" s="16"/>
      <c r="D35" s="28" t="s">
        <v>76</v>
      </c>
      <c r="E35" s="88">
        <f>E31*E32*E33</f>
        <v>70.398720000000012</v>
      </c>
      <c r="F35" s="88" t="s">
        <v>20</v>
      </c>
      <c r="G35" s="18" t="str">
        <f>IF(E35&gt;=G56,"Ok, supérieur au volume restant visé","Pb, inférieur au volume restant visé")</f>
        <v>Ok, supérieur au volume restant visé</v>
      </c>
    </row>
    <row r="36" spans="3:22" ht="15" x14ac:dyDescent="0.25">
      <c r="C36" s="35"/>
      <c r="F36" s="19"/>
      <c r="G36" s="3"/>
      <c r="H36" s="19"/>
    </row>
    <row r="37" spans="3:22" ht="15" x14ac:dyDescent="0.25">
      <c r="C37" s="35" t="s">
        <v>142</v>
      </c>
      <c r="D37" s="38">
        <f>D16*2/10000</f>
        <v>0.49419999999999997</v>
      </c>
      <c r="E37" s="19" t="s">
        <v>22</v>
      </c>
      <c r="F37" s="19" t="s">
        <v>51</v>
      </c>
      <c r="G37" s="3">
        <f>D37*60</f>
        <v>29.651999999999997</v>
      </c>
      <c r="H37" s="19" t="s">
        <v>50</v>
      </c>
      <c r="M37" s="46" t="s">
        <v>95</v>
      </c>
      <c r="N37" s="46" t="s">
        <v>55</v>
      </c>
      <c r="O37" s="46" t="s">
        <v>81</v>
      </c>
      <c r="P37" s="46" t="s">
        <v>96</v>
      </c>
      <c r="Q37" s="46" t="s">
        <v>97</v>
      </c>
      <c r="R37" s="46" t="s">
        <v>98</v>
      </c>
      <c r="S37" s="46" t="s">
        <v>99</v>
      </c>
      <c r="T37" s="46" t="s">
        <v>80</v>
      </c>
      <c r="U37" s="46" t="s">
        <v>86</v>
      </c>
      <c r="V37" s="46" t="s">
        <v>79</v>
      </c>
    </row>
    <row r="38" spans="3:22" x14ac:dyDescent="0.2">
      <c r="C38" s="37" t="s">
        <v>49</v>
      </c>
      <c r="D38" s="34">
        <v>2</v>
      </c>
      <c r="E38" s="19" t="s">
        <v>48</v>
      </c>
      <c r="F38" s="20" t="s">
        <v>47</v>
      </c>
      <c r="G38" s="3"/>
      <c r="H38" s="19"/>
      <c r="M38" s="46"/>
      <c r="N38" s="46" t="s">
        <v>103</v>
      </c>
      <c r="O38" s="46">
        <v>1</v>
      </c>
      <c r="P38" s="46">
        <v>0.9</v>
      </c>
      <c r="Q38" s="46">
        <v>0.7</v>
      </c>
      <c r="R38" s="46">
        <v>0.7</v>
      </c>
      <c r="S38" s="46">
        <v>0.9</v>
      </c>
      <c r="T38" s="46">
        <v>0.6</v>
      </c>
      <c r="U38" s="46">
        <v>0.8</v>
      </c>
      <c r="V38" s="46">
        <v>0.2</v>
      </c>
    </row>
    <row r="39" spans="3:22" x14ac:dyDescent="0.2">
      <c r="C39" s="37"/>
      <c r="D39" s="34"/>
      <c r="E39" s="19"/>
      <c r="F39" s="20"/>
      <c r="G39" s="3"/>
      <c r="H39" s="19"/>
      <c r="M39" s="44" t="s">
        <v>116</v>
      </c>
      <c r="N39" s="45">
        <f t="shared" ref="N39:N40" si="5">SUM(O39:V39)</f>
        <v>1833</v>
      </c>
      <c r="O39" s="45">
        <v>0</v>
      </c>
      <c r="P39" s="45">
        <v>0</v>
      </c>
      <c r="Q39" s="67">
        <v>67</v>
      </c>
      <c r="R39" s="67">
        <v>245</v>
      </c>
      <c r="S39" s="67">
        <v>540</v>
      </c>
      <c r="T39" s="67">
        <v>120</v>
      </c>
      <c r="U39" s="45">
        <v>0</v>
      </c>
      <c r="V39" s="67">
        <v>861</v>
      </c>
    </row>
    <row r="40" spans="3:22" ht="15" x14ac:dyDescent="0.25">
      <c r="C40" s="35" t="s">
        <v>143</v>
      </c>
      <c r="D40" s="38">
        <f>D24*2/10000</f>
        <v>2.8591000000000002</v>
      </c>
      <c r="E40" s="19" t="s">
        <v>22</v>
      </c>
      <c r="F40" s="19" t="s">
        <v>51</v>
      </c>
      <c r="G40" s="3">
        <f>D40*60</f>
        <v>171.54600000000002</v>
      </c>
      <c r="H40" s="19" t="s">
        <v>50</v>
      </c>
      <c r="M40" s="44" t="s">
        <v>139</v>
      </c>
      <c r="N40" s="45">
        <f t="shared" si="5"/>
        <v>638</v>
      </c>
      <c r="O40" s="45">
        <v>0</v>
      </c>
      <c r="P40" s="45">
        <v>0</v>
      </c>
      <c r="Q40" s="67">
        <v>22</v>
      </c>
      <c r="R40" s="67">
        <v>42</v>
      </c>
      <c r="S40" s="67">
        <v>330</v>
      </c>
      <c r="T40" s="67">
        <v>0</v>
      </c>
      <c r="U40" s="45">
        <v>0</v>
      </c>
      <c r="V40" s="67">
        <v>244</v>
      </c>
    </row>
    <row r="41" spans="3:22" x14ac:dyDescent="0.2">
      <c r="C41" s="37" t="s">
        <v>49</v>
      </c>
      <c r="D41" s="34">
        <v>2</v>
      </c>
      <c r="E41" s="19" t="s">
        <v>48</v>
      </c>
      <c r="F41" s="20" t="s">
        <v>47</v>
      </c>
      <c r="G41" s="3"/>
      <c r="H41" s="19"/>
      <c r="N41" s="1">
        <f t="shared" ref="N41:V41" si="6">SUM(N39:N40)</f>
        <v>2471</v>
      </c>
      <c r="O41" s="1">
        <f t="shared" si="6"/>
        <v>0</v>
      </c>
      <c r="P41" s="1">
        <f t="shared" si="6"/>
        <v>0</v>
      </c>
      <c r="Q41" s="1">
        <f t="shared" si="6"/>
        <v>89</v>
      </c>
      <c r="R41" s="1">
        <f t="shared" si="6"/>
        <v>287</v>
      </c>
      <c r="S41" s="1">
        <f t="shared" si="6"/>
        <v>870</v>
      </c>
      <c r="T41" s="1">
        <f t="shared" si="6"/>
        <v>120</v>
      </c>
      <c r="U41" s="1">
        <f t="shared" si="6"/>
        <v>0</v>
      </c>
      <c r="V41" s="1">
        <f t="shared" si="6"/>
        <v>1105</v>
      </c>
    </row>
    <row r="42" spans="3:22" x14ac:dyDescent="0.2">
      <c r="C42" s="37"/>
      <c r="D42" s="34"/>
      <c r="E42" s="19"/>
      <c r="F42" s="20"/>
      <c r="G42" s="3"/>
      <c r="H42" s="19"/>
    </row>
    <row r="43" spans="3:22" ht="15" x14ac:dyDescent="0.25">
      <c r="C43" s="16"/>
      <c r="D43" s="28"/>
    </row>
    <row r="44" spans="3:22" ht="15" x14ac:dyDescent="0.25">
      <c r="C44" s="35" t="s">
        <v>144</v>
      </c>
      <c r="D44" s="36"/>
      <c r="E44" s="1"/>
      <c r="F44" s="1"/>
      <c r="G44" s="1"/>
    </row>
    <row r="45" spans="3:22" ht="8.1" customHeight="1" x14ac:dyDescent="0.2">
      <c r="C45" s="1"/>
      <c r="D45" s="1"/>
      <c r="E45" s="1"/>
      <c r="F45" s="1"/>
      <c r="G45" s="1"/>
    </row>
    <row r="46" spans="3:22" ht="15" x14ac:dyDescent="0.25">
      <c r="C46" s="112" t="s">
        <v>43</v>
      </c>
      <c r="D46" s="113"/>
      <c r="E46" s="113"/>
      <c r="F46" s="113"/>
      <c r="G46" s="114"/>
      <c r="H46" s="1" t="s">
        <v>128</v>
      </c>
    </row>
    <row r="47" spans="3:22" x14ac:dyDescent="0.2">
      <c r="C47" s="31" t="s">
        <v>46</v>
      </c>
      <c r="D47" s="30" t="s">
        <v>18</v>
      </c>
      <c r="E47" s="33">
        <v>60</v>
      </c>
      <c r="F47" s="33">
        <v>360</v>
      </c>
      <c r="G47" s="33"/>
    </row>
    <row r="48" spans="3:22" x14ac:dyDescent="0.2">
      <c r="C48" s="31" t="s">
        <v>45</v>
      </c>
      <c r="D48" s="30" t="s">
        <v>18</v>
      </c>
      <c r="E48" s="33">
        <v>360</v>
      </c>
      <c r="F48" s="33">
        <v>1440</v>
      </c>
      <c r="G48" s="33"/>
    </row>
    <row r="49" spans="3:14" x14ac:dyDescent="0.2">
      <c r="C49" s="31" t="s">
        <v>8</v>
      </c>
      <c r="D49" s="31"/>
      <c r="E49" s="32">
        <v>9.0333333333333332</v>
      </c>
      <c r="F49" s="32">
        <v>3.55</v>
      </c>
      <c r="G49" s="32"/>
      <c r="N49" s="1" t="e">
        <f>+#REF!+#REF!</f>
        <v>#REF!</v>
      </c>
    </row>
    <row r="50" spans="3:14" x14ac:dyDescent="0.2">
      <c r="C50" s="31" t="s">
        <v>7</v>
      </c>
      <c r="D50" s="31"/>
      <c r="E50" s="32">
        <v>0.72599999999999998</v>
      </c>
      <c r="F50" s="32">
        <v>0.56999999999999995</v>
      </c>
      <c r="G50" s="32"/>
    </row>
    <row r="51" spans="3:14" ht="8.1" customHeight="1" x14ac:dyDescent="0.2">
      <c r="C51" s="1"/>
      <c r="D51" s="1"/>
      <c r="E51" s="1"/>
      <c r="F51" s="1"/>
      <c r="G51" s="1"/>
    </row>
    <row r="52" spans="3:14" ht="15" x14ac:dyDescent="0.25">
      <c r="C52" s="115" t="s">
        <v>40</v>
      </c>
      <c r="D52" s="116"/>
      <c r="E52" s="116"/>
      <c r="F52" s="116"/>
      <c r="G52" s="117"/>
    </row>
    <row r="53" spans="3:14" x14ac:dyDescent="0.2">
      <c r="C53" s="31" t="s">
        <v>39</v>
      </c>
      <c r="D53" s="30" t="s">
        <v>18</v>
      </c>
      <c r="E53" s="29">
        <f>(Sa*E49*(1-E50)/$G$37)^(1/E50)</f>
        <v>677.16351097622726</v>
      </c>
      <c r="F53" s="29">
        <f>(Sa*F49*(1-F50)/$G$37)^(1/F50)</f>
        <v>1726.4774966890859</v>
      </c>
      <c r="G53" s="29"/>
    </row>
    <row r="54" spans="3:14" x14ac:dyDescent="0.2">
      <c r="C54" s="31" t="s">
        <v>129</v>
      </c>
      <c r="D54" s="30" t="s">
        <v>20</v>
      </c>
      <c r="E54" s="29">
        <f>IF(AND(E53&lt;=E48,E53&gt;=E47),(Sa*E49*E53^(1-E50)-$G$37*E53)/1000,MAX((Sa*E49*E47^(1-E50)-$G$37*E47)/1000,(Sa*E49*E48^(1-E50)-$G$37*E48)/1000))</f>
        <v>50.958354095319173</v>
      </c>
      <c r="F54" s="29">
        <f>IF(AND(F53&lt;=F48,F53&gt;=F47),(Sa*F49*F53^(1-F50)-$G$37*F53)/1000,MAX((Sa*F49*F47^(1-F50)-$G$37*F47)/1000,(Sa*F49*F48^(1-F50)-$G$37*F48)/1000))</f>
        <v>67.420341648822586</v>
      </c>
      <c r="G54" s="29"/>
      <c r="I54" s="34"/>
    </row>
    <row r="55" spans="3:14" x14ac:dyDescent="0.2">
      <c r="C55" s="1"/>
      <c r="D55" s="1"/>
      <c r="E55" s="1"/>
      <c r="F55" s="1"/>
      <c r="G55" s="1"/>
      <c r="H55" s="61"/>
    </row>
    <row r="56" spans="3:14" ht="15" x14ac:dyDescent="0.25">
      <c r="C56" s="1" t="s">
        <v>70</v>
      </c>
      <c r="D56" s="24">
        <f>MAX(E54:I54)</f>
        <v>67.420341648822586</v>
      </c>
      <c r="E56" s="1" t="s">
        <v>20</v>
      </c>
      <c r="F56" s="1" t="s">
        <v>37</v>
      </c>
      <c r="G56" s="36">
        <f>CEILING(D56,5)</f>
        <v>70</v>
      </c>
      <c r="H56" s="36" t="s">
        <v>20</v>
      </c>
      <c r="K56" s="1" t="s">
        <v>36</v>
      </c>
      <c r="L56" s="27" t="s">
        <v>133</v>
      </c>
      <c r="M56" s="26">
        <f>C99</f>
        <v>52.803727148094687</v>
      </c>
      <c r="N56" s="25">
        <f>ABS(M56-D56)/D56</f>
        <v>0.21679828584765351</v>
      </c>
    </row>
    <row r="57" spans="3:14" ht="15" x14ac:dyDescent="0.25">
      <c r="C57" s="1"/>
      <c r="D57" s="24"/>
      <c r="E57" s="1"/>
      <c r="F57" s="1"/>
      <c r="G57" s="1"/>
      <c r="H57" s="23"/>
      <c r="L57" s="50"/>
      <c r="M57" s="51"/>
      <c r="N57" s="25"/>
    </row>
    <row r="58" spans="3:14" ht="15" x14ac:dyDescent="0.25">
      <c r="C58" s="1" t="s">
        <v>62</v>
      </c>
      <c r="D58" s="24"/>
      <c r="E58" s="1"/>
      <c r="F58" s="62" t="s">
        <v>71</v>
      </c>
      <c r="G58" s="63">
        <f>G56*1000/D37/3600</f>
        <v>39.345294302801385</v>
      </c>
      <c r="H58" s="23" t="s">
        <v>63</v>
      </c>
      <c r="I58" s="56" t="str">
        <f>IF(G58&lt;=48,"OK, inf à 48h","Pb, sup à 48")</f>
        <v>OK, inf à 48h</v>
      </c>
      <c r="L58" s="50"/>
      <c r="M58" s="51"/>
      <c r="N58" s="25"/>
    </row>
    <row r="59" spans="3:14" ht="15" x14ac:dyDescent="0.25">
      <c r="C59" s="1"/>
      <c r="D59" s="24"/>
      <c r="E59" s="1"/>
      <c r="F59" s="1"/>
      <c r="G59" s="23"/>
      <c r="H59" s="23"/>
      <c r="I59" s="55"/>
      <c r="L59" s="50"/>
      <c r="M59" s="51"/>
      <c r="N59" s="25"/>
    </row>
    <row r="60" spans="3:14" ht="15" x14ac:dyDescent="0.25">
      <c r="C60" s="65" t="s">
        <v>64</v>
      </c>
      <c r="D60" s="64" t="s">
        <v>67</v>
      </c>
      <c r="E60" s="53" t="s">
        <v>68</v>
      </c>
      <c r="F60" s="53" t="s">
        <v>65</v>
      </c>
      <c r="G60" s="53" t="s">
        <v>66</v>
      </c>
      <c r="K60" s="50"/>
      <c r="L60" s="51"/>
      <c r="M60" s="25"/>
    </row>
    <row r="61" spans="3:14" x14ac:dyDescent="0.2">
      <c r="C61" s="54" t="str">
        <f>C29</f>
        <v>Bassin Caissons</v>
      </c>
      <c r="D61" s="59">
        <f>E31</f>
        <v>120.96000000000001</v>
      </c>
      <c r="E61" s="59">
        <f>E32</f>
        <v>0.6</v>
      </c>
      <c r="F61" s="58">
        <f>E33</f>
        <v>0.97</v>
      </c>
      <c r="G61" s="60">
        <f>D61*E61*F61</f>
        <v>70.398720000000012</v>
      </c>
      <c r="H61" s="2"/>
      <c r="L61" s="50"/>
      <c r="M61" s="51"/>
      <c r="N61" s="25"/>
    </row>
    <row r="62" spans="3:14" x14ac:dyDescent="0.2">
      <c r="E62" s="2"/>
      <c r="F62" s="2"/>
      <c r="G62" s="24"/>
      <c r="H62" s="2"/>
      <c r="L62" s="50"/>
      <c r="M62" s="51"/>
      <c r="N62" s="25"/>
    </row>
    <row r="63" spans="3:14" ht="15" x14ac:dyDescent="0.25">
      <c r="C63" s="52"/>
      <c r="D63" s="24"/>
      <c r="E63" s="1"/>
      <c r="F63" s="1"/>
      <c r="G63" s="57">
        <f>SUM(G61:G61)</f>
        <v>70.398720000000012</v>
      </c>
      <c r="H63" s="36" t="s">
        <v>20</v>
      </c>
      <c r="I63" s="23" t="str">
        <f>IF(G63&gt;=G56,"OK, sup à volume visé","Pb, inf à volume visé")</f>
        <v>OK, sup à volume visé</v>
      </c>
      <c r="L63" s="50"/>
      <c r="M63" s="51"/>
      <c r="N63" s="25"/>
    </row>
    <row r="64" spans="3:14" ht="15" x14ac:dyDescent="0.25">
      <c r="C64" s="16"/>
      <c r="D64" s="28"/>
      <c r="L64" s="22" t="s">
        <v>34</v>
      </c>
      <c r="M64" s="21">
        <f>C100</f>
        <v>480</v>
      </c>
    </row>
    <row r="65" spans="3:14" ht="15" x14ac:dyDescent="0.25">
      <c r="C65" s="16"/>
      <c r="D65" s="28"/>
      <c r="K65" s="1">
        <f>G63/G56</f>
        <v>1.0056960000000001</v>
      </c>
    </row>
    <row r="66" spans="3:14" ht="15" x14ac:dyDescent="0.25">
      <c r="C66" s="16" t="s">
        <v>44</v>
      </c>
      <c r="D66" s="28"/>
    </row>
    <row r="67" spans="3:14" ht="8.1" customHeight="1" x14ac:dyDescent="0.2"/>
    <row r="68" spans="3:14" ht="15" x14ac:dyDescent="0.25">
      <c r="C68" s="118" t="s">
        <v>43</v>
      </c>
      <c r="D68" s="118"/>
      <c r="E68" s="118"/>
      <c r="F68" s="118"/>
      <c r="G68" s="118"/>
      <c r="H68" s="118"/>
      <c r="I68" s="118"/>
    </row>
    <row r="69" spans="3:14" x14ac:dyDescent="0.2">
      <c r="C69" s="31" t="s">
        <v>42</v>
      </c>
      <c r="D69" s="30" t="s">
        <v>18</v>
      </c>
      <c r="E69" s="33">
        <v>6</v>
      </c>
      <c r="F69" s="33">
        <v>15</v>
      </c>
      <c r="G69" s="33">
        <v>30</v>
      </c>
      <c r="H69" s="33">
        <v>360</v>
      </c>
      <c r="I69" s="33">
        <v>360</v>
      </c>
    </row>
    <row r="70" spans="3:14" x14ac:dyDescent="0.2">
      <c r="C70" s="31" t="s">
        <v>41</v>
      </c>
      <c r="D70" s="30" t="s">
        <v>18</v>
      </c>
      <c r="E70" s="33">
        <v>30</v>
      </c>
      <c r="F70" s="33">
        <v>360</v>
      </c>
      <c r="G70" s="33">
        <v>360</v>
      </c>
      <c r="H70" s="33">
        <v>1440</v>
      </c>
      <c r="I70" s="33">
        <v>2880</v>
      </c>
    </row>
    <row r="71" spans="3:14" x14ac:dyDescent="0.2">
      <c r="C71" s="31" t="s">
        <v>8</v>
      </c>
      <c r="D71" s="31"/>
      <c r="E71" s="32">
        <v>6.7830000000000004</v>
      </c>
      <c r="F71" s="32">
        <v>3.706</v>
      </c>
      <c r="G71" s="32">
        <v>15.58</v>
      </c>
      <c r="H71" s="32">
        <v>40.084000000000003</v>
      </c>
      <c r="I71" s="32">
        <v>44.195</v>
      </c>
    </row>
    <row r="72" spans="3:14" x14ac:dyDescent="0.2">
      <c r="C72" s="31" t="s">
        <v>7</v>
      </c>
      <c r="D72" s="31"/>
      <c r="E72" s="32">
        <v>0.47199999999999998</v>
      </c>
      <c r="F72" s="32">
        <v>0.69199999999999995</v>
      </c>
      <c r="G72" s="32">
        <v>0.73099999999999998</v>
      </c>
      <c r="H72" s="32">
        <v>0.88900000000000001</v>
      </c>
      <c r="I72" s="32">
        <v>0.90400000000000003</v>
      </c>
    </row>
    <row r="73" spans="3:14" ht="8.1" customHeight="1" x14ac:dyDescent="0.2">
      <c r="C73" s="1"/>
      <c r="D73" s="1"/>
      <c r="E73" s="1"/>
      <c r="F73" s="1"/>
      <c r="G73" s="1"/>
    </row>
    <row r="74" spans="3:14" ht="15" x14ac:dyDescent="0.25">
      <c r="C74" s="119" t="s">
        <v>40</v>
      </c>
      <c r="D74" s="119"/>
      <c r="E74" s="119"/>
      <c r="F74" s="119"/>
      <c r="G74" s="119"/>
      <c r="H74" s="119"/>
      <c r="I74" s="119"/>
    </row>
    <row r="75" spans="3:14" x14ac:dyDescent="0.2">
      <c r="C75" s="31" t="s">
        <v>39</v>
      </c>
      <c r="D75" s="30" t="s">
        <v>18</v>
      </c>
      <c r="E75" s="29">
        <f>(Sa*E71*(1-E72)/$G$37)^(1/E72)</f>
        <v>49424.47546419788</v>
      </c>
      <c r="F75" s="29">
        <f>(Sa*F71*(1-F72)/$G$37)^(1/F72)</f>
        <v>304.80273251429094</v>
      </c>
      <c r="G75" s="29">
        <f>(Sa*G71*(1-G72)/$G$37)^(1/G72)</f>
        <v>1331.1278435931308</v>
      </c>
      <c r="H75" s="29">
        <f>(Sa*H71*(1-H72)/$G$37)^(1/H72)</f>
        <v>396.43915861972357</v>
      </c>
      <c r="I75" s="29">
        <f>(Sa*I71*(1-I72)/$G$37)^(1/I72)</f>
        <v>340.58276263085781</v>
      </c>
    </row>
    <row r="76" spans="3:14" x14ac:dyDescent="0.2">
      <c r="C76" s="31" t="s">
        <v>21</v>
      </c>
      <c r="D76" s="30" t="s">
        <v>20</v>
      </c>
      <c r="E76" s="29">
        <f>IF(AND(E75&lt;=E70,E75&gt;=E69),(Sa*E71*E75^(1-E72)-$G$37*E75)/1000,MAX((Sa*E71*E69^(1-E72)-$G$37*E69)/1000,(Sa*E71*E70^(1-E72)-$G$37*E70)/1000))</f>
        <v>54.685603356242531</v>
      </c>
      <c r="F76" s="29">
        <f>IF(AND(F75&lt;=F70,F75&gt;=F69),(Sa*F71*F75^(1-F72)-$G$37*F75)/1000,MAX((Sa*F71*F69^(1-F72)-$G$37*F69)/1000,(Sa*F71*F70^(1-F72)-$G$37*F70)/1000))</f>
        <v>20.306179714816611</v>
      </c>
      <c r="G76" s="29">
        <f>IF(AND(G75&lt;=G70,G75&gt;=G69),(Sa*G71*G75^(1-G72)-$G$37*G75)/1000,MAX((Sa*G71*G69^(1-G72)-$G$37*G69)/1000,(Sa*G71*G70^(1-G72)-$G$37*G70)/1000))</f>
        <v>92.542399369218813</v>
      </c>
      <c r="H76" s="29">
        <f>IF(AND(H75&lt;=H70,H75&gt;=H69),(Sa*H71*H75^(1-H72)-$G$37*H75)/1000,MAX((Sa*H71*H69^(1-H72)-$G$37*H69)/1000,(Sa*H71*H70^(1-H72)-$G$37*H70)/1000))</f>
        <v>94.147614279347039</v>
      </c>
      <c r="I76" s="29">
        <f>IF(AND(I75&lt;=I70,I75&gt;=I69),(Sa*I71*I75^(1-I72)-$G$37*I75)/1000,MAX((Sa*I71*I69^(1-I72)-$G$37*I69)/1000,(Sa*I71*I70^(1-I72)-$G$37*I70)/1000))</f>
        <v>95.084219356967409</v>
      </c>
    </row>
    <row r="77" spans="3:14" x14ac:dyDescent="0.2">
      <c r="C77" s="28"/>
    </row>
    <row r="78" spans="3:14" ht="15" x14ac:dyDescent="0.25">
      <c r="C78" s="1" t="s">
        <v>38</v>
      </c>
      <c r="D78" s="24">
        <f>MAX(E76:I76)</f>
        <v>95.084219356967409</v>
      </c>
      <c r="E78" s="1" t="s">
        <v>20</v>
      </c>
      <c r="F78" s="1" t="s">
        <v>37</v>
      </c>
      <c r="G78" s="23">
        <f>CEILING(D78,5)</f>
        <v>100</v>
      </c>
      <c r="H78" s="23" t="s">
        <v>20</v>
      </c>
      <c r="K78" s="1" t="s">
        <v>36</v>
      </c>
      <c r="L78" s="27" t="s">
        <v>35</v>
      </c>
      <c r="M78" s="26">
        <f>C408</f>
        <v>81.885305743131852</v>
      </c>
      <c r="N78" s="25">
        <f>ABS(M78-D78)/D78</f>
        <v>0.13881287245240859</v>
      </c>
    </row>
    <row r="79" spans="3:14" ht="15" x14ac:dyDescent="0.25">
      <c r="C79" s="1"/>
      <c r="D79" s="24"/>
      <c r="E79" s="1"/>
      <c r="F79" s="1"/>
      <c r="G79" s="23"/>
      <c r="H79" s="23"/>
      <c r="L79" s="22" t="s">
        <v>34</v>
      </c>
      <c r="M79" s="21">
        <f>C409</f>
        <v>365</v>
      </c>
    </row>
    <row r="80" spans="3:14" x14ac:dyDescent="0.2">
      <c r="C80" s="2" t="s">
        <v>33</v>
      </c>
      <c r="D80" s="19">
        <f>G78/Sa*1000</f>
        <v>73.529411764705884</v>
      </c>
      <c r="E80" s="20" t="s">
        <v>32</v>
      </c>
    </row>
    <row r="81" spans="1:14" x14ac:dyDescent="0.2">
      <c r="D81" s="19"/>
      <c r="E81" s="19"/>
    </row>
    <row r="82" spans="1:14" ht="15" x14ac:dyDescent="0.25">
      <c r="C82" s="16" t="s">
        <v>31</v>
      </c>
    </row>
    <row r="83" spans="1:14" ht="8.1" customHeight="1" x14ac:dyDescent="0.2"/>
    <row r="84" spans="1:14" x14ac:dyDescent="0.2">
      <c r="C84" s="2" t="s">
        <v>28</v>
      </c>
      <c r="D84" s="2">
        <f>G56</f>
        <v>70</v>
      </c>
      <c r="E84" s="3" t="s">
        <v>20</v>
      </c>
    </row>
    <row r="85" spans="1:14" x14ac:dyDescent="0.2">
      <c r="C85" s="2" t="s">
        <v>21</v>
      </c>
      <c r="D85" s="2">
        <f>G78</f>
        <v>100</v>
      </c>
      <c r="E85" s="3" t="s">
        <v>20</v>
      </c>
    </row>
    <row r="86" spans="1:14" x14ac:dyDescent="0.2">
      <c r="C86" s="2" t="s">
        <v>58</v>
      </c>
      <c r="D86" s="2">
        <f>D85/D84</f>
        <v>1.4285714285714286</v>
      </c>
      <c r="E86" s="3" t="s">
        <v>20</v>
      </c>
    </row>
    <row r="87" spans="1:14" ht="15" x14ac:dyDescent="0.25">
      <c r="C87" s="2" t="s">
        <v>59</v>
      </c>
      <c r="D87" s="18">
        <f>D85-D84</f>
        <v>30</v>
      </c>
      <c r="E87" s="17" t="s">
        <v>20</v>
      </c>
    </row>
    <row r="89" spans="1:14" ht="15" x14ac:dyDescent="0.25">
      <c r="C89" s="16" t="s">
        <v>30</v>
      </c>
      <c r="D89" s="15">
        <f>ROUND((1000*G78)/D37/3600,1)</f>
        <v>56.2</v>
      </c>
      <c r="E89" s="1" t="s">
        <v>29</v>
      </c>
    </row>
    <row r="93" spans="1:14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5.75" x14ac:dyDescent="0.25">
      <c r="A97" s="4"/>
      <c r="B97" s="4" t="s">
        <v>25</v>
      </c>
      <c r="C97" s="14">
        <f>Sa</f>
        <v>1360</v>
      </c>
      <c r="D97" s="4" t="s">
        <v>24</v>
      </c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5.75" x14ac:dyDescent="0.25">
      <c r="A98" s="4"/>
      <c r="B98" s="4" t="s">
        <v>23</v>
      </c>
      <c r="C98" s="13">
        <f>'BV Post Bassin'!D37</f>
        <v>0.49419999999999997</v>
      </c>
      <c r="D98" s="4" t="s">
        <v>22</v>
      </c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5.75" x14ac:dyDescent="0.25">
      <c r="A99" s="4"/>
      <c r="B99" s="4" t="s">
        <v>28</v>
      </c>
      <c r="C99" s="12">
        <f>MAX(M111:M398)</f>
        <v>52.803727148094687</v>
      </c>
      <c r="D99" s="4" t="s">
        <v>20</v>
      </c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5.75" x14ac:dyDescent="0.25">
      <c r="A100" s="4"/>
      <c r="B100" s="4" t="s">
        <v>27</v>
      </c>
      <c r="C100" s="4">
        <f>VLOOKUP("MAX",$A$111:$B$398,2,FALSE)</f>
        <v>480</v>
      </c>
      <c r="D100" s="4" t="s">
        <v>18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5.75" x14ac:dyDescent="0.25">
      <c r="A103" s="4"/>
      <c r="B103" s="4" t="s">
        <v>26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5.75" x14ac:dyDescent="0.25">
      <c r="A104" s="4"/>
      <c r="B104" s="4" t="s">
        <v>16</v>
      </c>
      <c r="C104" s="4" t="s">
        <v>15</v>
      </c>
      <c r="D104" s="4" t="s">
        <v>14</v>
      </c>
      <c r="E104" s="4" t="s">
        <v>13</v>
      </c>
      <c r="F104" s="4" t="s">
        <v>12</v>
      </c>
      <c r="G104" s="4" t="s">
        <v>11</v>
      </c>
      <c r="H104" s="4"/>
      <c r="I104" s="4"/>
      <c r="J104" s="4"/>
      <c r="K104" s="4"/>
      <c r="L104" s="4"/>
      <c r="M104" s="4"/>
      <c r="N104" s="4"/>
    </row>
    <row r="105" spans="1:14" ht="15.75" x14ac:dyDescent="0.25">
      <c r="A105" s="4"/>
      <c r="B105" s="4" t="s">
        <v>10</v>
      </c>
      <c r="C105" s="11">
        <v>0</v>
      </c>
      <c r="D105" s="4">
        <v>15</v>
      </c>
      <c r="E105" s="4">
        <v>60</v>
      </c>
      <c r="F105" s="4">
        <v>120</v>
      </c>
      <c r="G105" s="4">
        <v>360</v>
      </c>
      <c r="H105" s="4"/>
      <c r="I105" s="4"/>
      <c r="J105" s="4"/>
      <c r="K105" s="4"/>
      <c r="L105" s="4"/>
      <c r="M105" s="4"/>
      <c r="N105" s="4"/>
    </row>
    <row r="106" spans="1:14" ht="15.75" x14ac:dyDescent="0.25">
      <c r="A106" s="4"/>
      <c r="B106" s="4" t="s">
        <v>9</v>
      </c>
      <c r="C106" s="4">
        <v>30</v>
      </c>
      <c r="D106" s="4">
        <v>60</v>
      </c>
      <c r="E106" s="4">
        <v>180</v>
      </c>
      <c r="F106" s="4">
        <v>360</v>
      </c>
      <c r="G106" s="4">
        <v>1440</v>
      </c>
      <c r="H106" s="4"/>
      <c r="I106" s="4"/>
      <c r="J106" s="4"/>
      <c r="K106" s="4"/>
      <c r="L106" s="4"/>
      <c r="M106" s="4"/>
      <c r="N106" s="4"/>
    </row>
    <row r="107" spans="1:14" ht="15.75" x14ac:dyDescent="0.25">
      <c r="A107" s="4"/>
      <c r="B107" s="4" t="s">
        <v>8</v>
      </c>
      <c r="C107" s="4">
        <v>383</v>
      </c>
      <c r="D107" s="4">
        <v>833</v>
      </c>
      <c r="E107" s="4">
        <v>915</v>
      </c>
      <c r="F107" s="4">
        <v>600</v>
      </c>
      <c r="G107" s="4">
        <v>794</v>
      </c>
      <c r="H107" s="4"/>
      <c r="I107" s="4"/>
      <c r="J107" s="4"/>
      <c r="K107" s="4"/>
      <c r="L107" s="4"/>
      <c r="M107" s="4"/>
      <c r="N107" s="4"/>
    </row>
    <row r="108" spans="1:14" ht="15.75" x14ac:dyDescent="0.25">
      <c r="A108" s="4"/>
      <c r="B108" s="4" t="s">
        <v>7</v>
      </c>
      <c r="C108" s="4">
        <v>0.56299999999999994</v>
      </c>
      <c r="D108" s="4">
        <v>0.81200000000000006</v>
      </c>
      <c r="E108" s="4">
        <v>0.83499999999999996</v>
      </c>
      <c r="F108" s="4">
        <v>0.748</v>
      </c>
      <c r="G108" s="4">
        <v>0.78700000000000003</v>
      </c>
      <c r="H108" s="4"/>
      <c r="I108" s="4"/>
      <c r="J108" s="4"/>
      <c r="K108" s="4"/>
      <c r="L108" s="4"/>
      <c r="M108" s="4"/>
      <c r="N108" s="4"/>
    </row>
    <row r="109" spans="1:14" ht="15.75" x14ac:dyDescent="0.25">
      <c r="A109" s="9" t="s">
        <v>6</v>
      </c>
      <c r="B109" s="10" t="s">
        <v>5</v>
      </c>
      <c r="C109" s="10" t="str">
        <f>C104</f>
        <v>6'-30'</v>
      </c>
      <c r="D109" s="10" t="str">
        <f>D104</f>
        <v>15'-60'</v>
      </c>
      <c r="E109" s="10" t="str">
        <f>E104</f>
        <v>60'-180'</v>
      </c>
      <c r="F109" s="10" t="str">
        <f>F104</f>
        <v>120'-360'</v>
      </c>
      <c r="G109" s="10" t="str">
        <f>G104</f>
        <v>360'-1440'</v>
      </c>
      <c r="H109" s="10" t="s">
        <v>4</v>
      </c>
      <c r="I109" s="10" t="s">
        <v>3</v>
      </c>
      <c r="J109" s="4"/>
      <c r="K109" s="10" t="s">
        <v>2</v>
      </c>
      <c r="L109" s="10" t="s">
        <v>1</v>
      </c>
      <c r="M109" s="10" t="s">
        <v>0</v>
      </c>
      <c r="N109" s="4"/>
    </row>
    <row r="110" spans="1:14" ht="15.75" x14ac:dyDescent="0.25">
      <c r="A110" s="9"/>
      <c r="B110" s="10">
        <v>1.0000000000000001E-9</v>
      </c>
      <c r="C110" s="5">
        <f t="shared" ref="C110:G125" si="7">IF(AND($B110&gt;=C$105,$B110&lt;=C$106),(C$107/60)*$B110^(-C$108),"")</f>
        <v>744813.47222391376</v>
      </c>
      <c r="D110" s="5" t="str">
        <f t="shared" si="7"/>
        <v/>
      </c>
      <c r="E110" s="5" t="str">
        <f t="shared" si="7"/>
        <v/>
      </c>
      <c r="F110" s="5" t="str">
        <f t="shared" si="7"/>
        <v/>
      </c>
      <c r="G110" s="5" t="str">
        <f t="shared" si="7"/>
        <v/>
      </c>
      <c r="H110" s="7">
        <f t="shared" ref="H110:H173" si="8">AVERAGE(C110:G110)</f>
        <v>744813.47222391376</v>
      </c>
      <c r="I110" s="6">
        <f t="shared" ref="I110:I173" si="9">H110*B110</f>
        <v>7.4481347222391382E-4</v>
      </c>
      <c r="J110" s="4"/>
      <c r="K110" s="5">
        <f t="shared" ref="K110:K173" si="10">$C$97*I110/1000</f>
        <v>1.0129463222245227E-3</v>
      </c>
      <c r="L110" s="5">
        <f t="shared" ref="L110:L173" si="11">B110*60*$C$98/1000</f>
        <v>2.9652E-11</v>
      </c>
      <c r="M110" s="5">
        <f t="shared" ref="M110:M173" si="12">MAX(0,K110-L110)</f>
        <v>1.0129462925725227E-3</v>
      </c>
      <c r="N110" s="4"/>
    </row>
    <row r="111" spans="1:14" ht="15.75" x14ac:dyDescent="0.25">
      <c r="A111" s="9" t="str">
        <f t="shared" ref="A111:A174" si="13">IF(M111=$C$99,"MAX","-")</f>
        <v>-</v>
      </c>
      <c r="B111" s="8">
        <v>6</v>
      </c>
      <c r="C111" s="5">
        <f t="shared" si="7"/>
        <v>2.3278145028383812</v>
      </c>
      <c r="D111" s="5" t="str">
        <f t="shared" si="7"/>
        <v/>
      </c>
      <c r="E111" s="5" t="str">
        <f t="shared" si="7"/>
        <v/>
      </c>
      <c r="F111" s="5" t="str">
        <f t="shared" si="7"/>
        <v/>
      </c>
      <c r="G111" s="5" t="str">
        <f t="shared" si="7"/>
        <v/>
      </c>
      <c r="H111" s="7">
        <f t="shared" si="8"/>
        <v>2.3278145028383812</v>
      </c>
      <c r="I111" s="6">
        <f t="shared" si="9"/>
        <v>13.966887017030288</v>
      </c>
      <c r="J111" s="4"/>
      <c r="K111" s="5">
        <f t="shared" si="10"/>
        <v>18.994966343161192</v>
      </c>
      <c r="L111" s="5">
        <f t="shared" si="11"/>
        <v>0.17791199999999999</v>
      </c>
      <c r="M111" s="5">
        <f t="shared" si="12"/>
        <v>18.817054343161193</v>
      </c>
      <c r="N111" s="4"/>
    </row>
    <row r="112" spans="1:14" ht="15.75" x14ac:dyDescent="0.25">
      <c r="A112" s="9" t="str">
        <f t="shared" si="13"/>
        <v>-</v>
      </c>
      <c r="B112" s="8">
        <v>10</v>
      </c>
      <c r="C112" s="5">
        <f t="shared" si="7"/>
        <v>1.7460132036257847</v>
      </c>
      <c r="D112" s="5" t="str">
        <f t="shared" si="7"/>
        <v/>
      </c>
      <c r="E112" s="5" t="str">
        <f t="shared" si="7"/>
        <v/>
      </c>
      <c r="F112" s="5" t="str">
        <f t="shared" si="7"/>
        <v/>
      </c>
      <c r="G112" s="5" t="str">
        <f t="shared" si="7"/>
        <v/>
      </c>
      <c r="H112" s="7">
        <f t="shared" si="8"/>
        <v>1.7460132036257847</v>
      </c>
      <c r="I112" s="6">
        <f t="shared" si="9"/>
        <v>17.460132036257846</v>
      </c>
      <c r="J112" s="4"/>
      <c r="K112" s="5">
        <f t="shared" si="10"/>
        <v>23.74577956931067</v>
      </c>
      <c r="L112" s="5">
        <f t="shared" si="11"/>
        <v>0.29652000000000001</v>
      </c>
      <c r="M112" s="5">
        <f t="shared" si="12"/>
        <v>23.449259569310669</v>
      </c>
      <c r="N112" s="4"/>
    </row>
    <row r="113" spans="1:14" ht="15.75" x14ac:dyDescent="0.25">
      <c r="A113" s="9" t="str">
        <f t="shared" si="13"/>
        <v>-</v>
      </c>
      <c r="B113" s="8">
        <v>15</v>
      </c>
      <c r="C113" s="5">
        <f t="shared" si="7"/>
        <v>1.3896586809804661</v>
      </c>
      <c r="D113" s="5">
        <f t="shared" si="7"/>
        <v>1.5399536470428929</v>
      </c>
      <c r="E113" s="5" t="str">
        <f t="shared" si="7"/>
        <v/>
      </c>
      <c r="F113" s="5" t="str">
        <f t="shared" si="7"/>
        <v/>
      </c>
      <c r="G113" s="5" t="str">
        <f t="shared" si="7"/>
        <v/>
      </c>
      <c r="H113" s="7">
        <f t="shared" si="8"/>
        <v>1.4648061640116796</v>
      </c>
      <c r="I113" s="6">
        <f t="shared" si="9"/>
        <v>21.972092460175194</v>
      </c>
      <c r="J113" s="4"/>
      <c r="K113" s="5">
        <f t="shared" si="10"/>
        <v>29.882045745838262</v>
      </c>
      <c r="L113" s="5">
        <f t="shared" si="11"/>
        <v>0.44477999999999995</v>
      </c>
      <c r="M113" s="5">
        <f t="shared" si="12"/>
        <v>29.437265745838261</v>
      </c>
      <c r="N113" s="4"/>
    </row>
    <row r="114" spans="1:14" ht="15.75" x14ac:dyDescent="0.25">
      <c r="A114" s="9" t="str">
        <f t="shared" si="13"/>
        <v>-</v>
      </c>
      <c r="B114" s="8">
        <v>20</v>
      </c>
      <c r="C114" s="5">
        <f t="shared" si="7"/>
        <v>1.1818643590565077</v>
      </c>
      <c r="D114" s="5">
        <f t="shared" si="7"/>
        <v>1.2191507061420008</v>
      </c>
      <c r="E114" s="5" t="str">
        <f t="shared" si="7"/>
        <v/>
      </c>
      <c r="F114" s="5" t="str">
        <f t="shared" si="7"/>
        <v/>
      </c>
      <c r="G114" s="5" t="str">
        <f t="shared" si="7"/>
        <v/>
      </c>
      <c r="H114" s="7">
        <f t="shared" si="8"/>
        <v>1.2005075325992542</v>
      </c>
      <c r="I114" s="6">
        <f t="shared" si="9"/>
        <v>24.010150651985086</v>
      </c>
      <c r="J114" s="4"/>
      <c r="K114" s="5">
        <f t="shared" si="10"/>
        <v>32.653804886699717</v>
      </c>
      <c r="L114" s="5">
        <f t="shared" si="11"/>
        <v>0.59304000000000001</v>
      </c>
      <c r="M114" s="5">
        <f t="shared" si="12"/>
        <v>32.060764886699715</v>
      </c>
      <c r="N114" s="4"/>
    </row>
    <row r="115" spans="1:14" ht="15.75" x14ac:dyDescent="0.25">
      <c r="A115" s="9" t="str">
        <f t="shared" si="13"/>
        <v>-</v>
      </c>
      <c r="B115" s="8">
        <v>25</v>
      </c>
      <c r="C115" s="5">
        <f t="shared" si="7"/>
        <v>1.0423349466061591</v>
      </c>
      <c r="D115" s="5">
        <f t="shared" si="7"/>
        <v>1.0171065801521246</v>
      </c>
      <c r="E115" s="5" t="str">
        <f t="shared" si="7"/>
        <v/>
      </c>
      <c r="F115" s="5" t="str">
        <f t="shared" si="7"/>
        <v/>
      </c>
      <c r="G115" s="5" t="str">
        <f t="shared" si="7"/>
        <v/>
      </c>
      <c r="H115" s="7">
        <f t="shared" si="8"/>
        <v>1.0297207633791419</v>
      </c>
      <c r="I115" s="6">
        <f t="shared" si="9"/>
        <v>25.743019084478547</v>
      </c>
      <c r="J115" s="4"/>
      <c r="K115" s="5">
        <f t="shared" si="10"/>
        <v>35.010505954890824</v>
      </c>
      <c r="L115" s="5">
        <f t="shared" si="11"/>
        <v>0.74129999999999996</v>
      </c>
      <c r="M115" s="5">
        <f t="shared" si="12"/>
        <v>34.269205954890822</v>
      </c>
      <c r="N115" s="4"/>
    </row>
    <row r="116" spans="1:14" ht="15.75" x14ac:dyDescent="0.25">
      <c r="A116" s="9" t="str">
        <f t="shared" si="13"/>
        <v>-</v>
      </c>
      <c r="B116" s="8">
        <v>30</v>
      </c>
      <c r="C116" s="5">
        <f t="shared" si="7"/>
        <v>0.94065042743874672</v>
      </c>
      <c r="D116" s="5">
        <f t="shared" si="7"/>
        <v>0.87714479820191738</v>
      </c>
      <c r="E116" s="5" t="str">
        <f t="shared" si="7"/>
        <v/>
      </c>
      <c r="F116" s="5" t="str">
        <f t="shared" si="7"/>
        <v/>
      </c>
      <c r="G116" s="5" t="str">
        <f t="shared" si="7"/>
        <v/>
      </c>
      <c r="H116" s="7">
        <f t="shared" si="8"/>
        <v>0.9088976128203321</v>
      </c>
      <c r="I116" s="6">
        <f t="shared" si="9"/>
        <v>27.266928384609962</v>
      </c>
      <c r="J116" s="4"/>
      <c r="K116" s="5">
        <f t="shared" si="10"/>
        <v>37.083022603069551</v>
      </c>
      <c r="L116" s="5">
        <f t="shared" si="11"/>
        <v>0.88955999999999991</v>
      </c>
      <c r="M116" s="5">
        <f t="shared" si="12"/>
        <v>36.193462603069548</v>
      </c>
      <c r="N116" s="4"/>
    </row>
    <row r="117" spans="1:14" ht="15.75" x14ac:dyDescent="0.25">
      <c r="A117" s="9" t="str">
        <f t="shared" si="13"/>
        <v>-</v>
      </c>
      <c r="B117" s="8">
        <v>35</v>
      </c>
      <c r="C117" s="5" t="str">
        <f t="shared" si="7"/>
        <v/>
      </c>
      <c r="D117" s="5">
        <f t="shared" si="7"/>
        <v>0.77394571308547744</v>
      </c>
      <c r="E117" s="5" t="str">
        <f t="shared" si="7"/>
        <v/>
      </c>
      <c r="F117" s="5" t="str">
        <f t="shared" si="7"/>
        <v/>
      </c>
      <c r="G117" s="5" t="str">
        <f t="shared" si="7"/>
        <v/>
      </c>
      <c r="H117" s="7">
        <f t="shared" si="8"/>
        <v>0.77394571308547744</v>
      </c>
      <c r="I117" s="6">
        <f t="shared" si="9"/>
        <v>27.088099957991709</v>
      </c>
      <c r="J117" s="4"/>
      <c r="K117" s="5">
        <f t="shared" si="10"/>
        <v>36.839815942868718</v>
      </c>
      <c r="L117" s="5">
        <f t="shared" si="11"/>
        <v>1.03782</v>
      </c>
      <c r="M117" s="5">
        <f t="shared" si="12"/>
        <v>35.801995942868714</v>
      </c>
      <c r="N117" s="4"/>
    </row>
    <row r="118" spans="1:14" ht="15.75" x14ac:dyDescent="0.25">
      <c r="A118" s="9" t="str">
        <f t="shared" si="13"/>
        <v>-</v>
      </c>
      <c r="B118" s="8">
        <v>40</v>
      </c>
      <c r="C118" s="5" t="str">
        <f t="shared" si="7"/>
        <v/>
      </c>
      <c r="D118" s="5">
        <f t="shared" si="7"/>
        <v>0.69441810938278525</v>
      </c>
      <c r="E118" s="5" t="str">
        <f t="shared" si="7"/>
        <v/>
      </c>
      <c r="F118" s="5" t="str">
        <f t="shared" si="7"/>
        <v/>
      </c>
      <c r="G118" s="5" t="str">
        <f t="shared" si="7"/>
        <v/>
      </c>
      <c r="H118" s="7">
        <f t="shared" si="8"/>
        <v>0.69441810938278525</v>
      </c>
      <c r="I118" s="6">
        <f t="shared" si="9"/>
        <v>27.77672437531141</v>
      </c>
      <c r="J118" s="4"/>
      <c r="K118" s="5">
        <f t="shared" si="10"/>
        <v>37.776345150423523</v>
      </c>
      <c r="L118" s="5">
        <f t="shared" si="11"/>
        <v>1.18608</v>
      </c>
      <c r="M118" s="5">
        <f t="shared" si="12"/>
        <v>36.590265150423527</v>
      </c>
      <c r="N118" s="4"/>
    </row>
    <row r="119" spans="1:14" ht="15.75" x14ac:dyDescent="0.25">
      <c r="A119" s="9" t="str">
        <f t="shared" si="13"/>
        <v>-</v>
      </c>
      <c r="B119" s="8">
        <v>45</v>
      </c>
      <c r="C119" s="5" t="str">
        <f t="shared" si="7"/>
        <v/>
      </c>
      <c r="D119" s="5">
        <f t="shared" si="7"/>
        <v>0.63108112322503074</v>
      </c>
      <c r="E119" s="5" t="str">
        <f t="shared" si="7"/>
        <v/>
      </c>
      <c r="F119" s="5" t="str">
        <f t="shared" si="7"/>
        <v/>
      </c>
      <c r="G119" s="5" t="str">
        <f t="shared" si="7"/>
        <v/>
      </c>
      <c r="H119" s="7">
        <f t="shared" si="8"/>
        <v>0.63108112322503074</v>
      </c>
      <c r="I119" s="6">
        <f t="shared" si="9"/>
        <v>28.398650545126383</v>
      </c>
      <c r="J119" s="4"/>
      <c r="K119" s="5">
        <f t="shared" si="10"/>
        <v>38.622164741371883</v>
      </c>
      <c r="L119" s="5">
        <f t="shared" si="11"/>
        <v>1.3343399999999999</v>
      </c>
      <c r="M119" s="5">
        <f t="shared" si="12"/>
        <v>37.287824741371885</v>
      </c>
      <c r="N119" s="4"/>
    </row>
    <row r="120" spans="1:14" ht="15.75" x14ac:dyDescent="0.25">
      <c r="A120" s="9" t="str">
        <f t="shared" si="13"/>
        <v>-</v>
      </c>
      <c r="B120" s="8">
        <v>50</v>
      </c>
      <c r="C120" s="5" t="str">
        <f t="shared" si="7"/>
        <v/>
      </c>
      <c r="D120" s="5">
        <f t="shared" si="7"/>
        <v>0.57933545448626655</v>
      </c>
      <c r="E120" s="5" t="str">
        <f t="shared" si="7"/>
        <v/>
      </c>
      <c r="F120" s="5" t="str">
        <f t="shared" si="7"/>
        <v/>
      </c>
      <c r="G120" s="5" t="str">
        <f t="shared" si="7"/>
        <v/>
      </c>
      <c r="H120" s="7">
        <f t="shared" si="8"/>
        <v>0.57933545448626655</v>
      </c>
      <c r="I120" s="6">
        <f t="shared" si="9"/>
        <v>28.966772724313326</v>
      </c>
      <c r="J120" s="4"/>
      <c r="K120" s="5">
        <f t="shared" si="10"/>
        <v>39.394810905066123</v>
      </c>
      <c r="L120" s="5">
        <f t="shared" si="11"/>
        <v>1.4825999999999999</v>
      </c>
      <c r="M120" s="5">
        <f t="shared" si="12"/>
        <v>37.912210905066125</v>
      </c>
      <c r="N120" s="4"/>
    </row>
    <row r="121" spans="1:14" ht="15.75" x14ac:dyDescent="0.25">
      <c r="A121" s="9" t="str">
        <f t="shared" si="13"/>
        <v>-</v>
      </c>
      <c r="B121" s="8">
        <v>55</v>
      </c>
      <c r="C121" s="5" t="str">
        <f t="shared" si="7"/>
        <v/>
      </c>
      <c r="D121" s="5">
        <f t="shared" si="7"/>
        <v>0.53619066307854846</v>
      </c>
      <c r="E121" s="5" t="str">
        <f t="shared" si="7"/>
        <v/>
      </c>
      <c r="F121" s="5" t="str">
        <f t="shared" si="7"/>
        <v/>
      </c>
      <c r="G121" s="5" t="str">
        <f t="shared" si="7"/>
        <v/>
      </c>
      <c r="H121" s="7">
        <f t="shared" si="8"/>
        <v>0.53619066307854846</v>
      </c>
      <c r="I121" s="6">
        <f t="shared" si="9"/>
        <v>29.490486469320164</v>
      </c>
      <c r="J121" s="4"/>
      <c r="K121" s="5">
        <f t="shared" si="10"/>
        <v>40.107061598275422</v>
      </c>
      <c r="L121" s="5">
        <f t="shared" si="11"/>
        <v>1.63086</v>
      </c>
      <c r="M121" s="5">
        <f t="shared" si="12"/>
        <v>38.476201598275424</v>
      </c>
      <c r="N121" s="4"/>
    </row>
    <row r="122" spans="1:14" ht="15.75" x14ac:dyDescent="0.25">
      <c r="A122" s="9" t="str">
        <f t="shared" si="13"/>
        <v>-</v>
      </c>
      <c r="B122" s="8">
        <v>60</v>
      </c>
      <c r="C122" s="5" t="str">
        <f t="shared" si="7"/>
        <v/>
      </c>
      <c r="D122" s="5">
        <f t="shared" si="7"/>
        <v>0.49961438676423559</v>
      </c>
      <c r="E122" s="5">
        <f t="shared" si="7"/>
        <v>0.49947476314605982</v>
      </c>
      <c r="F122" s="5" t="str">
        <f t="shared" si="7"/>
        <v/>
      </c>
      <c r="G122" s="5" t="str">
        <f t="shared" si="7"/>
        <v/>
      </c>
      <c r="H122" s="7">
        <f t="shared" si="8"/>
        <v>0.4995445749551477</v>
      </c>
      <c r="I122" s="6">
        <f t="shared" si="9"/>
        <v>29.972674497308862</v>
      </c>
      <c r="J122" s="4"/>
      <c r="K122" s="5">
        <f t="shared" si="10"/>
        <v>40.762837316340054</v>
      </c>
      <c r="L122" s="5">
        <f t="shared" si="11"/>
        <v>1.7791199999999998</v>
      </c>
      <c r="M122" s="5">
        <f t="shared" si="12"/>
        <v>38.983717316340055</v>
      </c>
      <c r="N122" s="4"/>
    </row>
    <row r="123" spans="1:14" ht="15.75" x14ac:dyDescent="0.25">
      <c r="A123" s="9" t="str">
        <f t="shared" si="13"/>
        <v>-</v>
      </c>
      <c r="B123" s="8">
        <v>65</v>
      </c>
      <c r="C123" s="5" t="str">
        <f t="shared" si="7"/>
        <v/>
      </c>
      <c r="D123" s="5" t="str">
        <f t="shared" si="7"/>
        <v/>
      </c>
      <c r="E123" s="5">
        <f t="shared" si="7"/>
        <v>0.46718317183321278</v>
      </c>
      <c r="F123" s="5" t="str">
        <f t="shared" si="7"/>
        <v/>
      </c>
      <c r="G123" s="5" t="str">
        <f t="shared" si="7"/>
        <v/>
      </c>
      <c r="H123" s="7">
        <f t="shared" si="8"/>
        <v>0.46718317183321278</v>
      </c>
      <c r="I123" s="6">
        <f t="shared" si="9"/>
        <v>30.366906169158831</v>
      </c>
      <c r="J123" s="4"/>
      <c r="K123" s="5">
        <f t="shared" si="10"/>
        <v>41.298992390056007</v>
      </c>
      <c r="L123" s="5">
        <f t="shared" si="11"/>
        <v>1.9273799999999999</v>
      </c>
      <c r="M123" s="5">
        <f t="shared" si="12"/>
        <v>39.371612390056008</v>
      </c>
      <c r="N123" s="4"/>
    </row>
    <row r="124" spans="1:14" ht="15.75" x14ac:dyDescent="0.25">
      <c r="A124" s="9" t="str">
        <f t="shared" si="13"/>
        <v>-</v>
      </c>
      <c r="B124" s="8">
        <v>70</v>
      </c>
      <c r="C124" s="5" t="str">
        <f t="shared" si="7"/>
        <v/>
      </c>
      <c r="D124" s="5" t="str">
        <f t="shared" si="7"/>
        <v/>
      </c>
      <c r="E124" s="5">
        <f t="shared" si="7"/>
        <v>0.43915009422456824</v>
      </c>
      <c r="F124" s="5" t="str">
        <f t="shared" si="7"/>
        <v/>
      </c>
      <c r="G124" s="5" t="str">
        <f t="shared" si="7"/>
        <v/>
      </c>
      <c r="H124" s="7">
        <f t="shared" si="8"/>
        <v>0.43915009422456824</v>
      </c>
      <c r="I124" s="6">
        <f t="shared" si="9"/>
        <v>30.740506595719776</v>
      </c>
      <c r="J124" s="4"/>
      <c r="K124" s="5">
        <f t="shared" si="10"/>
        <v>41.807088970178896</v>
      </c>
      <c r="L124" s="5">
        <f t="shared" si="11"/>
        <v>2.0756399999999999</v>
      </c>
      <c r="M124" s="5">
        <f t="shared" si="12"/>
        <v>39.731448970178896</v>
      </c>
      <c r="N124" s="4"/>
    </row>
    <row r="125" spans="1:14" ht="15.75" x14ac:dyDescent="0.25">
      <c r="A125" s="9" t="str">
        <f t="shared" si="13"/>
        <v>-</v>
      </c>
      <c r="B125" s="8">
        <v>75</v>
      </c>
      <c r="C125" s="5" t="str">
        <f t="shared" si="7"/>
        <v/>
      </c>
      <c r="D125" s="5" t="str">
        <f t="shared" si="7"/>
        <v/>
      </c>
      <c r="E125" s="5">
        <f t="shared" si="7"/>
        <v>0.41456600719159864</v>
      </c>
      <c r="F125" s="5" t="str">
        <f t="shared" si="7"/>
        <v/>
      </c>
      <c r="G125" s="5" t="str">
        <f t="shared" si="7"/>
        <v/>
      </c>
      <c r="H125" s="7">
        <f t="shared" si="8"/>
        <v>0.41456600719159864</v>
      </c>
      <c r="I125" s="6">
        <f t="shared" si="9"/>
        <v>31.092450539369899</v>
      </c>
      <c r="J125" s="4"/>
      <c r="K125" s="5">
        <f t="shared" si="10"/>
        <v>42.285732733543057</v>
      </c>
      <c r="L125" s="5">
        <f t="shared" si="11"/>
        <v>2.2239</v>
      </c>
      <c r="M125" s="5">
        <f t="shared" si="12"/>
        <v>40.061832733543056</v>
      </c>
      <c r="N125" s="4"/>
    </row>
    <row r="126" spans="1:14" ht="15.75" x14ac:dyDescent="0.25">
      <c r="A126" s="9" t="str">
        <f t="shared" si="13"/>
        <v>-</v>
      </c>
      <c r="B126" s="8">
        <v>80</v>
      </c>
      <c r="C126" s="5" t="str">
        <f t="shared" ref="C126:G141" si="14">IF(AND($B126&gt;=C$105,$B126&lt;=C$106),(C$107/60)*$B126^(-C$108),"")</f>
        <v/>
      </c>
      <c r="D126" s="5" t="str">
        <f t="shared" si="14"/>
        <v/>
      </c>
      <c r="E126" s="5">
        <f t="shared" si="14"/>
        <v>0.39281648443457129</v>
      </c>
      <c r="F126" s="5" t="str">
        <f t="shared" si="14"/>
        <v/>
      </c>
      <c r="G126" s="5" t="str">
        <f t="shared" si="14"/>
        <v/>
      </c>
      <c r="H126" s="7">
        <f t="shared" si="8"/>
        <v>0.39281648443457129</v>
      </c>
      <c r="I126" s="6">
        <f t="shared" si="9"/>
        <v>31.425318754765705</v>
      </c>
      <c r="J126" s="4"/>
      <c r="K126" s="5">
        <f t="shared" si="10"/>
        <v>42.738433506481357</v>
      </c>
      <c r="L126" s="5">
        <f t="shared" si="11"/>
        <v>2.37216</v>
      </c>
      <c r="M126" s="5">
        <f t="shared" si="12"/>
        <v>40.366273506481356</v>
      </c>
      <c r="N126" s="4"/>
    </row>
    <row r="127" spans="1:14" ht="15.75" x14ac:dyDescent="0.25">
      <c r="A127" s="9" t="str">
        <f t="shared" si="13"/>
        <v>-</v>
      </c>
      <c r="B127" s="8">
        <v>85</v>
      </c>
      <c r="C127" s="5" t="str">
        <f t="shared" si="14"/>
        <v/>
      </c>
      <c r="D127" s="5" t="str">
        <f t="shared" si="14"/>
        <v/>
      </c>
      <c r="E127" s="5">
        <f t="shared" si="14"/>
        <v>0.37342641964123885</v>
      </c>
      <c r="F127" s="5" t="str">
        <f t="shared" si="14"/>
        <v/>
      </c>
      <c r="G127" s="5" t="str">
        <f t="shared" si="14"/>
        <v/>
      </c>
      <c r="H127" s="7">
        <f t="shared" si="8"/>
        <v>0.37342641964123885</v>
      </c>
      <c r="I127" s="6">
        <f t="shared" si="9"/>
        <v>31.741245669505304</v>
      </c>
      <c r="J127" s="4"/>
      <c r="K127" s="5">
        <f t="shared" si="10"/>
        <v>43.168094110527214</v>
      </c>
      <c r="L127" s="5">
        <f t="shared" si="11"/>
        <v>2.5204200000000001</v>
      </c>
      <c r="M127" s="5">
        <f t="shared" si="12"/>
        <v>40.647674110527213</v>
      </c>
      <c r="N127" s="4"/>
    </row>
    <row r="128" spans="1:14" ht="15.75" x14ac:dyDescent="0.25">
      <c r="A128" s="9" t="str">
        <f t="shared" si="13"/>
        <v>-</v>
      </c>
      <c r="B128" s="8">
        <v>90</v>
      </c>
      <c r="C128" s="5" t="str">
        <f t="shared" si="14"/>
        <v/>
      </c>
      <c r="D128" s="5" t="str">
        <f t="shared" si="14"/>
        <v/>
      </c>
      <c r="E128" s="5">
        <f t="shared" si="14"/>
        <v>0.35602242032493009</v>
      </c>
      <c r="F128" s="5" t="str">
        <f t="shared" si="14"/>
        <v/>
      </c>
      <c r="G128" s="5" t="str">
        <f t="shared" si="14"/>
        <v/>
      </c>
      <c r="H128" s="7">
        <f t="shared" si="8"/>
        <v>0.35602242032493009</v>
      </c>
      <c r="I128" s="6">
        <f t="shared" si="9"/>
        <v>32.042017829243711</v>
      </c>
      <c r="J128" s="4"/>
      <c r="K128" s="5">
        <f t="shared" si="10"/>
        <v>43.577144247771443</v>
      </c>
      <c r="L128" s="5">
        <f t="shared" si="11"/>
        <v>2.6686799999999997</v>
      </c>
      <c r="M128" s="5">
        <f t="shared" si="12"/>
        <v>40.908464247771441</v>
      </c>
      <c r="N128" s="4"/>
    </row>
    <row r="129" spans="1:14" ht="15.75" x14ac:dyDescent="0.25">
      <c r="A129" s="9" t="str">
        <f t="shared" si="13"/>
        <v>-</v>
      </c>
      <c r="B129" s="8">
        <v>95</v>
      </c>
      <c r="C129" s="5" t="str">
        <f t="shared" si="14"/>
        <v/>
      </c>
      <c r="D129" s="5" t="str">
        <f t="shared" si="14"/>
        <v/>
      </c>
      <c r="E129" s="5">
        <f t="shared" si="14"/>
        <v>0.34030680472120989</v>
      </c>
      <c r="F129" s="5" t="str">
        <f t="shared" si="14"/>
        <v/>
      </c>
      <c r="G129" s="5" t="str">
        <f t="shared" si="14"/>
        <v/>
      </c>
      <c r="H129" s="7">
        <f t="shared" si="8"/>
        <v>0.34030680472120989</v>
      </c>
      <c r="I129" s="6">
        <f t="shared" si="9"/>
        <v>32.32914644851494</v>
      </c>
      <c r="J129" s="4"/>
      <c r="K129" s="5">
        <f t="shared" si="10"/>
        <v>43.967639169980323</v>
      </c>
      <c r="L129" s="5">
        <f t="shared" si="11"/>
        <v>2.8169400000000002</v>
      </c>
      <c r="M129" s="5">
        <f t="shared" si="12"/>
        <v>41.150699169980321</v>
      </c>
      <c r="N129" s="4"/>
    </row>
    <row r="130" spans="1:14" ht="15.75" x14ac:dyDescent="0.25">
      <c r="A130" s="9" t="str">
        <f t="shared" si="13"/>
        <v>-</v>
      </c>
      <c r="B130" s="8">
        <v>100</v>
      </c>
      <c r="C130" s="5" t="str">
        <f t="shared" si="14"/>
        <v/>
      </c>
      <c r="D130" s="5" t="str">
        <f t="shared" si="14"/>
        <v/>
      </c>
      <c r="E130" s="5">
        <f t="shared" si="14"/>
        <v>0.32603921864909041</v>
      </c>
      <c r="F130" s="5" t="str">
        <f t="shared" si="14"/>
        <v/>
      </c>
      <c r="G130" s="5" t="str">
        <f t="shared" si="14"/>
        <v/>
      </c>
      <c r="H130" s="7">
        <f t="shared" si="8"/>
        <v>0.32603921864909041</v>
      </c>
      <c r="I130" s="6">
        <f t="shared" si="9"/>
        <v>32.60392186490904</v>
      </c>
      <c r="J130" s="4"/>
      <c r="K130" s="5">
        <f t="shared" si="10"/>
        <v>44.341333736276297</v>
      </c>
      <c r="L130" s="5">
        <f t="shared" si="11"/>
        <v>2.9651999999999998</v>
      </c>
      <c r="M130" s="5">
        <f t="shared" si="12"/>
        <v>41.376133736276294</v>
      </c>
      <c r="N130" s="4"/>
    </row>
    <row r="131" spans="1:14" ht="15.75" x14ac:dyDescent="0.25">
      <c r="A131" s="9" t="str">
        <f t="shared" si="13"/>
        <v>-</v>
      </c>
      <c r="B131" s="8">
        <v>105</v>
      </c>
      <c r="C131" s="5" t="str">
        <f t="shared" si="14"/>
        <v/>
      </c>
      <c r="D131" s="5" t="str">
        <f t="shared" si="14"/>
        <v/>
      </c>
      <c r="E131" s="5">
        <f t="shared" si="14"/>
        <v>0.31302338169592725</v>
      </c>
      <c r="F131" s="5" t="str">
        <f t="shared" si="14"/>
        <v/>
      </c>
      <c r="G131" s="5" t="str">
        <f t="shared" si="14"/>
        <v/>
      </c>
      <c r="H131" s="7">
        <f t="shared" si="8"/>
        <v>0.31302338169592725</v>
      </c>
      <c r="I131" s="6">
        <f t="shared" si="9"/>
        <v>32.867455078072361</v>
      </c>
      <c r="J131" s="4"/>
      <c r="K131" s="5">
        <f t="shared" si="10"/>
        <v>44.699738906178411</v>
      </c>
      <c r="L131" s="5">
        <f t="shared" si="11"/>
        <v>3.1134599999999999</v>
      </c>
      <c r="M131" s="5">
        <f t="shared" si="12"/>
        <v>41.586278906178407</v>
      </c>
      <c r="N131" s="4"/>
    </row>
    <row r="132" spans="1:14" ht="15.75" x14ac:dyDescent="0.25">
      <c r="A132" s="9" t="str">
        <f t="shared" si="13"/>
        <v>-</v>
      </c>
      <c r="B132" s="8">
        <v>110</v>
      </c>
      <c r="C132" s="5" t="str">
        <f t="shared" si="14"/>
        <v/>
      </c>
      <c r="D132" s="5" t="str">
        <f t="shared" si="14"/>
        <v/>
      </c>
      <c r="E132" s="5">
        <f t="shared" si="14"/>
        <v>0.30109736271013277</v>
      </c>
      <c r="F132" s="5" t="str">
        <f t="shared" si="14"/>
        <v/>
      </c>
      <c r="G132" s="5" t="str">
        <f t="shared" si="14"/>
        <v/>
      </c>
      <c r="H132" s="7">
        <f t="shared" si="8"/>
        <v>0.30109736271013277</v>
      </c>
      <c r="I132" s="6">
        <f t="shared" si="9"/>
        <v>33.120709898114605</v>
      </c>
      <c r="J132" s="4"/>
      <c r="K132" s="5">
        <f t="shared" si="10"/>
        <v>45.04416546143586</v>
      </c>
      <c r="L132" s="5">
        <f t="shared" si="11"/>
        <v>3.26172</v>
      </c>
      <c r="M132" s="5">
        <f t="shared" si="12"/>
        <v>41.782445461435863</v>
      </c>
      <c r="N132" s="4"/>
    </row>
    <row r="133" spans="1:14" ht="15.75" x14ac:dyDescent="0.25">
      <c r="A133" s="9" t="str">
        <f t="shared" si="13"/>
        <v>-</v>
      </c>
      <c r="B133" s="8">
        <v>115</v>
      </c>
      <c r="C133" s="5" t="str">
        <f t="shared" si="14"/>
        <v/>
      </c>
      <c r="D133" s="5" t="str">
        <f t="shared" si="14"/>
        <v/>
      </c>
      <c r="E133" s="5">
        <f t="shared" si="14"/>
        <v>0.29012633175155517</v>
      </c>
      <c r="F133" s="5" t="str">
        <f t="shared" si="14"/>
        <v/>
      </c>
      <c r="G133" s="5" t="str">
        <f t="shared" si="14"/>
        <v/>
      </c>
      <c r="H133" s="7">
        <f t="shared" si="8"/>
        <v>0.29012633175155517</v>
      </c>
      <c r="I133" s="6">
        <f t="shared" si="9"/>
        <v>33.364528151428843</v>
      </c>
      <c r="J133" s="4"/>
      <c r="K133" s="5">
        <f t="shared" si="10"/>
        <v>45.375758285943228</v>
      </c>
      <c r="L133" s="5">
        <f t="shared" si="11"/>
        <v>3.40998</v>
      </c>
      <c r="M133" s="5">
        <f t="shared" si="12"/>
        <v>41.96577828594323</v>
      </c>
      <c r="N133" s="4"/>
    </row>
    <row r="134" spans="1:14" ht="15.75" x14ac:dyDescent="0.25">
      <c r="A134" s="9" t="str">
        <f t="shared" si="13"/>
        <v>-</v>
      </c>
      <c r="B134" s="8">
        <v>120</v>
      </c>
      <c r="C134" s="5" t="str">
        <f t="shared" si="14"/>
        <v/>
      </c>
      <c r="D134" s="5" t="str">
        <f t="shared" si="14"/>
        <v/>
      </c>
      <c r="E134" s="5">
        <f t="shared" si="14"/>
        <v>0.27999708063534323</v>
      </c>
      <c r="F134" s="5">
        <f t="shared" si="14"/>
        <v>0.27846616124462481</v>
      </c>
      <c r="G134" s="5" t="str">
        <f t="shared" si="14"/>
        <v/>
      </c>
      <c r="H134" s="7">
        <f t="shared" si="8"/>
        <v>0.27923162093998399</v>
      </c>
      <c r="I134" s="6">
        <f t="shared" si="9"/>
        <v>33.507794512798078</v>
      </c>
      <c r="J134" s="4"/>
      <c r="K134" s="5">
        <f t="shared" si="10"/>
        <v>45.570600537405383</v>
      </c>
      <c r="L134" s="5">
        <f t="shared" si="11"/>
        <v>3.5582399999999996</v>
      </c>
      <c r="M134" s="5">
        <f t="shared" si="12"/>
        <v>42.012360537405385</v>
      </c>
      <c r="N134" s="4"/>
    </row>
    <row r="135" spans="1:14" ht="15.75" x14ac:dyDescent="0.25">
      <c r="A135" s="9" t="str">
        <f t="shared" si="13"/>
        <v>-</v>
      </c>
      <c r="B135" s="8">
        <v>125</v>
      </c>
      <c r="C135" s="5" t="str">
        <f t="shared" si="14"/>
        <v/>
      </c>
      <c r="D135" s="5" t="str">
        <f t="shared" si="14"/>
        <v/>
      </c>
      <c r="E135" s="5">
        <f t="shared" si="14"/>
        <v>0.27061382683652457</v>
      </c>
      <c r="F135" s="5">
        <f t="shared" si="14"/>
        <v>0.27009174470210967</v>
      </c>
      <c r="G135" s="5" t="str">
        <f t="shared" si="14"/>
        <v/>
      </c>
      <c r="H135" s="7">
        <f t="shared" si="8"/>
        <v>0.27035278576931709</v>
      </c>
      <c r="I135" s="6">
        <f t="shared" si="9"/>
        <v>33.794098221164639</v>
      </c>
      <c r="J135" s="4"/>
      <c r="K135" s="5">
        <f t="shared" si="10"/>
        <v>45.95997358078391</v>
      </c>
      <c r="L135" s="5">
        <f t="shared" si="11"/>
        <v>3.7065000000000001</v>
      </c>
      <c r="M135" s="5">
        <f t="shared" si="12"/>
        <v>42.253473580783911</v>
      </c>
      <c r="N135" s="4"/>
    </row>
    <row r="136" spans="1:14" ht="15.75" x14ac:dyDescent="0.25">
      <c r="A136" s="9" t="str">
        <f t="shared" si="13"/>
        <v>-</v>
      </c>
      <c r="B136" s="8">
        <v>130</v>
      </c>
      <c r="C136" s="5" t="str">
        <f t="shared" si="14"/>
        <v/>
      </c>
      <c r="D136" s="5" t="str">
        <f t="shared" si="14"/>
        <v/>
      </c>
      <c r="E136" s="5">
        <f t="shared" si="14"/>
        <v>0.26189496224258113</v>
      </c>
      <c r="F136" s="5">
        <f t="shared" si="14"/>
        <v>0.2622831388913987</v>
      </c>
      <c r="G136" s="5" t="str">
        <f t="shared" si="14"/>
        <v/>
      </c>
      <c r="H136" s="7">
        <f t="shared" si="8"/>
        <v>0.26208905056698995</v>
      </c>
      <c r="I136" s="6">
        <f t="shared" si="9"/>
        <v>34.07157657370869</v>
      </c>
      <c r="J136" s="4"/>
      <c r="K136" s="5">
        <f t="shared" si="10"/>
        <v>46.337344140243822</v>
      </c>
      <c r="L136" s="5">
        <f t="shared" si="11"/>
        <v>3.8547599999999997</v>
      </c>
      <c r="M136" s="5">
        <f t="shared" si="12"/>
        <v>42.482584140243823</v>
      </c>
      <c r="N136" s="4"/>
    </row>
    <row r="137" spans="1:14" ht="15.75" x14ac:dyDescent="0.25">
      <c r="A137" s="9" t="str">
        <f t="shared" si="13"/>
        <v>-</v>
      </c>
      <c r="B137" s="8">
        <v>135</v>
      </c>
      <c r="C137" s="5" t="str">
        <f t="shared" si="14"/>
        <v/>
      </c>
      <c r="D137" s="5" t="str">
        <f t="shared" si="14"/>
        <v/>
      </c>
      <c r="E137" s="5">
        <f t="shared" si="14"/>
        <v>0.25377050679326413</v>
      </c>
      <c r="F137" s="5">
        <f t="shared" si="14"/>
        <v>0.25498248020105918</v>
      </c>
      <c r="G137" s="5" t="str">
        <f t="shared" si="14"/>
        <v/>
      </c>
      <c r="H137" s="7">
        <f t="shared" si="8"/>
        <v>0.25437649349716163</v>
      </c>
      <c r="I137" s="6">
        <f t="shared" si="9"/>
        <v>34.340826622116822</v>
      </c>
      <c r="J137" s="4"/>
      <c r="K137" s="5">
        <f t="shared" si="10"/>
        <v>46.703524206078882</v>
      </c>
      <c r="L137" s="5">
        <f t="shared" si="11"/>
        <v>4.0030200000000002</v>
      </c>
      <c r="M137" s="5">
        <f t="shared" si="12"/>
        <v>42.700504206078882</v>
      </c>
      <c r="N137" s="4"/>
    </row>
    <row r="138" spans="1:14" ht="15.75" x14ac:dyDescent="0.25">
      <c r="A138" s="9" t="str">
        <f t="shared" si="13"/>
        <v>-</v>
      </c>
      <c r="B138" s="8">
        <v>140</v>
      </c>
      <c r="C138" s="5" t="str">
        <f t="shared" si="14"/>
        <v/>
      </c>
      <c r="D138" s="5" t="str">
        <f t="shared" si="14"/>
        <v/>
      </c>
      <c r="E138" s="5">
        <f t="shared" si="14"/>
        <v>0.24618009440380484</v>
      </c>
      <c r="F138" s="5">
        <f t="shared" si="14"/>
        <v>0.24813968656208207</v>
      </c>
      <c r="G138" s="5" t="str">
        <f t="shared" si="14"/>
        <v/>
      </c>
      <c r="H138" s="7">
        <f t="shared" si="8"/>
        <v>0.24715989048294346</v>
      </c>
      <c r="I138" s="6">
        <f t="shared" si="9"/>
        <v>34.602384667612085</v>
      </c>
      <c r="J138" s="4"/>
      <c r="K138" s="5">
        <f t="shared" si="10"/>
        <v>47.059243147952436</v>
      </c>
      <c r="L138" s="5">
        <f t="shared" si="11"/>
        <v>4.1512799999999999</v>
      </c>
      <c r="M138" s="5">
        <f t="shared" si="12"/>
        <v>42.907963147952437</v>
      </c>
      <c r="N138" s="4"/>
    </row>
    <row r="139" spans="1:14" ht="15.75" x14ac:dyDescent="0.25">
      <c r="A139" s="9" t="str">
        <f t="shared" si="13"/>
        <v>-</v>
      </c>
      <c r="B139" s="8">
        <v>145</v>
      </c>
      <c r="C139" s="5" t="str">
        <f t="shared" si="14"/>
        <v/>
      </c>
      <c r="D139" s="5" t="str">
        <f t="shared" si="14"/>
        <v/>
      </c>
      <c r="E139" s="5">
        <f t="shared" si="14"/>
        <v>0.23907136534142148</v>
      </c>
      <c r="F139" s="5">
        <f t="shared" si="14"/>
        <v>0.24171117765952194</v>
      </c>
      <c r="G139" s="5" t="str">
        <f t="shared" si="14"/>
        <v/>
      </c>
      <c r="H139" s="7">
        <f t="shared" si="8"/>
        <v>0.24039127150047171</v>
      </c>
      <c r="I139" s="6">
        <f t="shared" si="9"/>
        <v>34.8567343675684</v>
      </c>
      <c r="J139" s="4"/>
      <c r="K139" s="5">
        <f t="shared" si="10"/>
        <v>47.405158739893018</v>
      </c>
      <c r="L139" s="5">
        <f t="shared" si="11"/>
        <v>4.2995400000000004</v>
      </c>
      <c r="M139" s="5">
        <f t="shared" si="12"/>
        <v>43.105618739893018</v>
      </c>
      <c r="N139" s="4"/>
    </row>
    <row r="140" spans="1:14" ht="15.75" x14ac:dyDescent="0.25">
      <c r="A140" s="9" t="str">
        <f t="shared" si="13"/>
        <v>-</v>
      </c>
      <c r="B140" s="8">
        <v>150</v>
      </c>
      <c r="C140" s="5" t="str">
        <f t="shared" si="14"/>
        <v/>
      </c>
      <c r="D140" s="5" t="str">
        <f t="shared" si="14"/>
        <v/>
      </c>
      <c r="E140" s="5">
        <f t="shared" si="14"/>
        <v>0.2323986721834716</v>
      </c>
      <c r="F140" s="5">
        <f t="shared" si="14"/>
        <v>0.23565884142923693</v>
      </c>
      <c r="G140" s="5" t="str">
        <f t="shared" si="14"/>
        <v/>
      </c>
      <c r="H140" s="7">
        <f t="shared" si="8"/>
        <v>0.23402875680635427</v>
      </c>
      <c r="I140" s="6">
        <f t="shared" si="9"/>
        <v>35.104313520953141</v>
      </c>
      <c r="J140" s="4"/>
      <c r="K140" s="5">
        <f t="shared" si="10"/>
        <v>47.741866388496277</v>
      </c>
      <c r="L140" s="5">
        <f t="shared" si="11"/>
        <v>4.4478</v>
      </c>
      <c r="M140" s="5">
        <f t="shared" si="12"/>
        <v>43.294066388496276</v>
      </c>
      <c r="N140" s="4"/>
    </row>
    <row r="141" spans="1:14" ht="15.75" x14ac:dyDescent="0.25">
      <c r="A141" s="9" t="str">
        <f t="shared" si="13"/>
        <v>-</v>
      </c>
      <c r="B141" s="8">
        <v>155</v>
      </c>
      <c r="C141" s="5" t="str">
        <f t="shared" si="14"/>
        <v/>
      </c>
      <c r="D141" s="5" t="str">
        <f t="shared" si="14"/>
        <v/>
      </c>
      <c r="E141" s="5">
        <f t="shared" si="14"/>
        <v>0.22612203002422721</v>
      </c>
      <c r="F141" s="5">
        <f t="shared" si="14"/>
        <v>0.22994919299985966</v>
      </c>
      <c r="G141" s="5" t="str">
        <f t="shared" si="14"/>
        <v/>
      </c>
      <c r="H141" s="7">
        <f t="shared" si="8"/>
        <v>0.22803561151204343</v>
      </c>
      <c r="I141" s="6">
        <f t="shared" si="9"/>
        <v>35.345519784366729</v>
      </c>
      <c r="J141" s="4"/>
      <c r="K141" s="5">
        <f t="shared" si="10"/>
        <v>48.069906906738751</v>
      </c>
      <c r="L141" s="5">
        <f t="shared" si="11"/>
        <v>4.5960599999999996</v>
      </c>
      <c r="M141" s="5">
        <f t="shared" si="12"/>
        <v>43.47384690673875</v>
      </c>
      <c r="N141" s="4"/>
    </row>
    <row r="142" spans="1:14" ht="15.75" x14ac:dyDescent="0.25">
      <c r="A142" s="9" t="str">
        <f t="shared" si="13"/>
        <v>-</v>
      </c>
      <c r="B142" s="8">
        <v>160</v>
      </c>
      <c r="C142" s="5" t="str">
        <f t="shared" ref="C142:G157" si="15">IF(AND($B142&gt;=C$105,$B142&lt;=C$106),(C$107/60)*$B142^(-C$108),"")</f>
        <v/>
      </c>
      <c r="D142" s="5" t="str">
        <f t="shared" si="15"/>
        <v/>
      </c>
      <c r="E142" s="5">
        <f t="shared" si="15"/>
        <v>0.22020625861922755</v>
      </c>
      <c r="F142" s="5">
        <f t="shared" si="15"/>
        <v>0.22455268533036007</v>
      </c>
      <c r="G142" s="5" t="str">
        <f t="shared" si="15"/>
        <v/>
      </c>
      <c r="H142" s="7">
        <f t="shared" si="8"/>
        <v>0.2223794719747938</v>
      </c>
      <c r="I142" s="6">
        <f t="shared" si="9"/>
        <v>35.580715515967007</v>
      </c>
      <c r="J142" s="4"/>
      <c r="K142" s="5">
        <f t="shared" si="10"/>
        <v>48.389773101715129</v>
      </c>
      <c r="L142" s="5">
        <f t="shared" si="11"/>
        <v>4.7443200000000001</v>
      </c>
      <c r="M142" s="5">
        <f t="shared" si="12"/>
        <v>43.645453101715127</v>
      </c>
      <c r="N142" s="4"/>
    </row>
    <row r="143" spans="1:14" ht="15.75" x14ac:dyDescent="0.25">
      <c r="A143" s="9" t="str">
        <f t="shared" si="13"/>
        <v>-</v>
      </c>
      <c r="B143" s="8">
        <v>165</v>
      </c>
      <c r="C143" s="5" t="str">
        <f t="shared" si="15"/>
        <v/>
      </c>
      <c r="D143" s="5" t="str">
        <f t="shared" si="15"/>
        <v/>
      </c>
      <c r="E143" s="5">
        <f t="shared" si="15"/>
        <v>0.21462027660878527</v>
      </c>
      <c r="F143" s="5">
        <f t="shared" si="15"/>
        <v>0.2194431403996083</v>
      </c>
      <c r="G143" s="5" t="str">
        <f t="shared" si="15"/>
        <v/>
      </c>
      <c r="H143" s="7">
        <f t="shared" si="8"/>
        <v>0.21703170850419679</v>
      </c>
      <c r="I143" s="6">
        <f t="shared" si="9"/>
        <v>35.810231903192467</v>
      </c>
      <c r="J143" s="4"/>
      <c r="K143" s="5">
        <f t="shared" si="10"/>
        <v>48.701915388341753</v>
      </c>
      <c r="L143" s="5">
        <f t="shared" si="11"/>
        <v>4.8925799999999997</v>
      </c>
      <c r="M143" s="5">
        <f t="shared" si="12"/>
        <v>43.809335388341751</v>
      </c>
      <c r="N143" s="4"/>
    </row>
    <row r="144" spans="1:14" ht="15.75" x14ac:dyDescent="0.25">
      <c r="A144" s="9" t="str">
        <f t="shared" si="13"/>
        <v>-</v>
      </c>
      <c r="B144" s="8">
        <v>170</v>
      </c>
      <c r="C144" s="5" t="str">
        <f t="shared" si="15"/>
        <v/>
      </c>
      <c r="D144" s="5" t="str">
        <f t="shared" si="15"/>
        <v/>
      </c>
      <c r="E144" s="5">
        <f t="shared" si="15"/>
        <v>0.20933651717069801</v>
      </c>
      <c r="F144" s="5">
        <f t="shared" si="15"/>
        <v>0.21459727692911795</v>
      </c>
      <c r="G144" s="5" t="str">
        <f t="shared" si="15"/>
        <v/>
      </c>
      <c r="H144" s="7">
        <f t="shared" si="8"/>
        <v>0.21196689704990798</v>
      </c>
      <c r="I144" s="6">
        <f t="shared" si="9"/>
        <v>36.034372498484359</v>
      </c>
      <c r="J144" s="4"/>
      <c r="K144" s="5">
        <f t="shared" si="10"/>
        <v>49.006746597938729</v>
      </c>
      <c r="L144" s="5">
        <f t="shared" si="11"/>
        <v>5.0408400000000002</v>
      </c>
      <c r="M144" s="5">
        <f t="shared" si="12"/>
        <v>43.965906597938726</v>
      </c>
      <c r="N144" s="4"/>
    </row>
    <row r="145" spans="1:14" ht="15.75" x14ac:dyDescent="0.25">
      <c r="A145" s="9" t="str">
        <f t="shared" si="13"/>
        <v>-</v>
      </c>
      <c r="B145" s="8">
        <v>175</v>
      </c>
      <c r="C145" s="5" t="str">
        <f t="shared" si="15"/>
        <v/>
      </c>
      <c r="D145" s="5" t="str">
        <f t="shared" si="15"/>
        <v/>
      </c>
      <c r="E145" s="5">
        <f t="shared" si="15"/>
        <v>0.20433044133040928</v>
      </c>
      <c r="F145" s="5">
        <f t="shared" si="15"/>
        <v>0.2099943159573503</v>
      </c>
      <c r="G145" s="5" t="str">
        <f t="shared" si="15"/>
        <v/>
      </c>
      <c r="H145" s="7">
        <f t="shared" si="8"/>
        <v>0.20716237864387979</v>
      </c>
      <c r="I145" s="6">
        <f t="shared" si="9"/>
        <v>36.253416262678961</v>
      </c>
      <c r="J145" s="4"/>
      <c r="K145" s="5">
        <f t="shared" si="10"/>
        <v>49.304646117243387</v>
      </c>
      <c r="L145" s="5">
        <f t="shared" si="11"/>
        <v>5.1890999999999998</v>
      </c>
      <c r="M145" s="5">
        <f t="shared" si="12"/>
        <v>44.115546117243383</v>
      </c>
      <c r="N145" s="4"/>
    </row>
    <row r="146" spans="1:14" ht="15.75" x14ac:dyDescent="0.25">
      <c r="A146" s="9" t="str">
        <f t="shared" si="13"/>
        <v>-</v>
      </c>
      <c r="B146" s="8">
        <v>180</v>
      </c>
      <c r="C146" s="5" t="str">
        <f t="shared" si="15"/>
        <v/>
      </c>
      <c r="D146" s="5" t="str">
        <f t="shared" si="15"/>
        <v/>
      </c>
      <c r="E146" s="5">
        <f t="shared" si="15"/>
        <v>0.19958013034295954</v>
      </c>
      <c r="F146" s="5">
        <f t="shared" si="15"/>
        <v>0.20561564961943254</v>
      </c>
      <c r="G146" s="5" t="str">
        <f t="shared" si="15"/>
        <v/>
      </c>
      <c r="H146" s="7">
        <f t="shared" si="8"/>
        <v>0.20259788998119604</v>
      </c>
      <c r="I146" s="6">
        <f t="shared" si="9"/>
        <v>36.467620196615286</v>
      </c>
      <c r="J146" s="4"/>
      <c r="K146" s="5">
        <f t="shared" si="10"/>
        <v>49.595963467396786</v>
      </c>
      <c r="L146" s="5">
        <f t="shared" si="11"/>
        <v>5.3373599999999994</v>
      </c>
      <c r="M146" s="5">
        <f t="shared" si="12"/>
        <v>44.258603467396789</v>
      </c>
      <c r="N146" s="4"/>
    </row>
    <row r="147" spans="1:14" ht="15.75" x14ac:dyDescent="0.25">
      <c r="A147" s="9" t="str">
        <f t="shared" si="13"/>
        <v>-</v>
      </c>
      <c r="B147" s="8">
        <v>185</v>
      </c>
      <c r="C147" s="5" t="str">
        <f t="shared" si="15"/>
        <v/>
      </c>
      <c r="D147" s="5" t="str">
        <f t="shared" si="15"/>
        <v/>
      </c>
      <c r="E147" s="5" t="str">
        <f t="shared" si="15"/>
        <v/>
      </c>
      <c r="F147" s="5">
        <f t="shared" si="15"/>
        <v>0.20144456156406992</v>
      </c>
      <c r="G147" s="5" t="str">
        <f t="shared" si="15"/>
        <v/>
      </c>
      <c r="H147" s="7">
        <f t="shared" si="8"/>
        <v>0.20144456156406992</v>
      </c>
      <c r="I147" s="6">
        <f t="shared" si="9"/>
        <v>37.267243889352933</v>
      </c>
      <c r="J147" s="4"/>
      <c r="K147" s="5">
        <f t="shared" si="10"/>
        <v>50.683451689519991</v>
      </c>
      <c r="L147" s="5">
        <f t="shared" si="11"/>
        <v>5.4856199999999999</v>
      </c>
      <c r="M147" s="5">
        <f t="shared" si="12"/>
        <v>45.197831689519994</v>
      </c>
      <c r="N147" s="4"/>
    </row>
    <row r="148" spans="1:14" ht="15.75" x14ac:dyDescent="0.25">
      <c r="A148" s="9" t="str">
        <f t="shared" si="13"/>
        <v>-</v>
      </c>
      <c r="B148" s="8">
        <v>190</v>
      </c>
      <c r="C148" s="5" t="str">
        <f t="shared" si="15"/>
        <v/>
      </c>
      <c r="D148" s="5" t="str">
        <f t="shared" si="15"/>
        <v/>
      </c>
      <c r="E148" s="5" t="str">
        <f t="shared" si="15"/>
        <v/>
      </c>
      <c r="F148" s="5">
        <f t="shared" si="15"/>
        <v>0.1974659898063188</v>
      </c>
      <c r="G148" s="5" t="str">
        <f t="shared" si="15"/>
        <v/>
      </c>
      <c r="H148" s="7">
        <f t="shared" si="8"/>
        <v>0.1974659898063188</v>
      </c>
      <c r="I148" s="6">
        <f t="shared" si="9"/>
        <v>37.518538063200573</v>
      </c>
      <c r="J148" s="4"/>
      <c r="K148" s="5">
        <f t="shared" si="10"/>
        <v>51.025211765952783</v>
      </c>
      <c r="L148" s="5">
        <f t="shared" si="11"/>
        <v>5.6338800000000004</v>
      </c>
      <c r="M148" s="5">
        <f t="shared" si="12"/>
        <v>45.391331765952785</v>
      </c>
      <c r="N148" s="4"/>
    </row>
    <row r="149" spans="1:14" ht="15.75" x14ac:dyDescent="0.25">
      <c r="A149" s="9" t="str">
        <f t="shared" si="13"/>
        <v>-</v>
      </c>
      <c r="B149" s="8">
        <v>195</v>
      </c>
      <c r="C149" s="5" t="str">
        <f t="shared" si="15"/>
        <v/>
      </c>
      <c r="D149" s="5" t="str">
        <f t="shared" si="15"/>
        <v/>
      </c>
      <c r="E149" s="5" t="str">
        <f t="shared" si="15"/>
        <v/>
      </c>
      <c r="F149" s="5">
        <f t="shared" si="15"/>
        <v>0.19366632464905931</v>
      </c>
      <c r="G149" s="5" t="str">
        <f t="shared" si="15"/>
        <v/>
      </c>
      <c r="H149" s="7">
        <f t="shared" si="8"/>
        <v>0.19366632464905931</v>
      </c>
      <c r="I149" s="6">
        <f t="shared" si="9"/>
        <v>37.764933306566562</v>
      </c>
      <c r="J149" s="4"/>
      <c r="K149" s="5">
        <f t="shared" si="10"/>
        <v>51.360309296930524</v>
      </c>
      <c r="L149" s="5">
        <f t="shared" si="11"/>
        <v>5.7821399999999992</v>
      </c>
      <c r="M149" s="5">
        <f t="shared" si="12"/>
        <v>45.578169296930525</v>
      </c>
      <c r="N149" s="4"/>
    </row>
    <row r="150" spans="1:14" ht="15.75" x14ac:dyDescent="0.25">
      <c r="A150" s="9" t="str">
        <f t="shared" si="13"/>
        <v>-</v>
      </c>
      <c r="B150" s="8">
        <v>200</v>
      </c>
      <c r="C150" s="5" t="str">
        <f t="shared" si="15"/>
        <v/>
      </c>
      <c r="D150" s="5" t="str">
        <f t="shared" si="15"/>
        <v/>
      </c>
      <c r="E150" s="5" t="str">
        <f t="shared" si="15"/>
        <v/>
      </c>
      <c r="F150" s="5">
        <f t="shared" si="15"/>
        <v>0.19003323573771616</v>
      </c>
      <c r="G150" s="5" t="str">
        <f t="shared" si="15"/>
        <v/>
      </c>
      <c r="H150" s="7">
        <f t="shared" si="8"/>
        <v>0.19003323573771616</v>
      </c>
      <c r="I150" s="6">
        <f t="shared" si="9"/>
        <v>38.006647147543234</v>
      </c>
      <c r="J150" s="4"/>
      <c r="K150" s="5">
        <f t="shared" si="10"/>
        <v>51.689040120658802</v>
      </c>
      <c r="L150" s="5">
        <f t="shared" si="11"/>
        <v>5.9303999999999997</v>
      </c>
      <c r="M150" s="5">
        <f t="shared" si="12"/>
        <v>45.758640120658804</v>
      </c>
      <c r="N150" s="4"/>
    </row>
    <row r="151" spans="1:14" ht="15.75" x14ac:dyDescent="0.25">
      <c r="A151" s="9" t="str">
        <f t="shared" si="13"/>
        <v>-</v>
      </c>
      <c r="B151" s="8">
        <v>205</v>
      </c>
      <c r="C151" s="5" t="str">
        <f t="shared" si="15"/>
        <v/>
      </c>
      <c r="D151" s="5" t="str">
        <f t="shared" si="15"/>
        <v/>
      </c>
      <c r="E151" s="5" t="str">
        <f t="shared" si="15"/>
        <v/>
      </c>
      <c r="F151" s="5">
        <f t="shared" si="15"/>
        <v>0.1865555234380292</v>
      </c>
      <c r="G151" s="5" t="str">
        <f t="shared" si="15"/>
        <v/>
      </c>
      <c r="H151" s="7">
        <f t="shared" si="8"/>
        <v>0.1865555234380292</v>
      </c>
      <c r="I151" s="6">
        <f t="shared" si="9"/>
        <v>38.243882304795989</v>
      </c>
      <c r="J151" s="4"/>
      <c r="K151" s="5">
        <f t="shared" si="10"/>
        <v>52.011679934522547</v>
      </c>
      <c r="L151" s="5">
        <f t="shared" si="11"/>
        <v>6.0786600000000002</v>
      </c>
      <c r="M151" s="5">
        <f t="shared" si="12"/>
        <v>45.933019934522548</v>
      </c>
      <c r="N151" s="4"/>
    </row>
    <row r="152" spans="1:14" ht="15.75" x14ac:dyDescent="0.25">
      <c r="A152" s="9" t="str">
        <f t="shared" si="13"/>
        <v>-</v>
      </c>
      <c r="B152" s="8">
        <v>210</v>
      </c>
      <c r="C152" s="5" t="str">
        <f t="shared" si="15"/>
        <v/>
      </c>
      <c r="D152" s="5" t="str">
        <f t="shared" si="15"/>
        <v/>
      </c>
      <c r="E152" s="5" t="str">
        <f t="shared" si="15"/>
        <v/>
      </c>
      <c r="F152" s="5">
        <f t="shared" si="15"/>
        <v>0.18322299061681677</v>
      </c>
      <c r="G152" s="5" t="str">
        <f t="shared" si="15"/>
        <v/>
      </c>
      <c r="H152" s="7">
        <f t="shared" si="8"/>
        <v>0.18322299061681677</v>
      </c>
      <c r="I152" s="6">
        <f t="shared" si="9"/>
        <v>38.476828029531518</v>
      </c>
      <c r="J152" s="4"/>
      <c r="K152" s="5">
        <f t="shared" si="10"/>
        <v>52.328486120162864</v>
      </c>
      <c r="L152" s="5">
        <f t="shared" si="11"/>
        <v>6.2269199999999998</v>
      </c>
      <c r="M152" s="5">
        <f t="shared" si="12"/>
        <v>46.101566120162865</v>
      </c>
      <c r="N152" s="4"/>
    </row>
    <row r="153" spans="1:14" ht="15.75" x14ac:dyDescent="0.25">
      <c r="A153" s="9" t="str">
        <f t="shared" si="13"/>
        <v>-</v>
      </c>
      <c r="B153" s="8">
        <v>215</v>
      </c>
      <c r="C153" s="5" t="str">
        <f t="shared" si="15"/>
        <v/>
      </c>
      <c r="D153" s="5" t="str">
        <f t="shared" si="15"/>
        <v/>
      </c>
      <c r="E153" s="5" t="str">
        <f t="shared" si="15"/>
        <v/>
      </c>
      <c r="F153" s="5">
        <f t="shared" si="15"/>
        <v>0.18002633161416179</v>
      </c>
      <c r="G153" s="5" t="str">
        <f t="shared" si="15"/>
        <v/>
      </c>
      <c r="H153" s="7">
        <f t="shared" si="8"/>
        <v>0.18002633161416179</v>
      </c>
      <c r="I153" s="6">
        <f t="shared" si="9"/>
        <v>38.705661297044784</v>
      </c>
      <c r="J153" s="4"/>
      <c r="K153" s="5">
        <f t="shared" si="10"/>
        <v>52.63969936398091</v>
      </c>
      <c r="L153" s="5">
        <f t="shared" si="11"/>
        <v>6.3751799999999994</v>
      </c>
      <c r="M153" s="5">
        <f t="shared" si="12"/>
        <v>46.264519363980909</v>
      </c>
      <c r="N153" s="4"/>
    </row>
    <row r="154" spans="1:14" ht="15.75" x14ac:dyDescent="0.25">
      <c r="A154" s="9" t="str">
        <f t="shared" si="13"/>
        <v>-</v>
      </c>
      <c r="B154" s="8">
        <v>220</v>
      </c>
      <c r="C154" s="5" t="str">
        <f t="shared" si="15"/>
        <v/>
      </c>
      <c r="D154" s="5" t="str">
        <f t="shared" si="15"/>
        <v/>
      </c>
      <c r="E154" s="5" t="str">
        <f t="shared" si="15"/>
        <v/>
      </c>
      <c r="F154" s="5">
        <f t="shared" si="15"/>
        <v>0.17695703576267266</v>
      </c>
      <c r="G154" s="5" t="str">
        <f t="shared" si="15"/>
        <v/>
      </c>
      <c r="H154" s="7">
        <f t="shared" si="8"/>
        <v>0.17695703576267266</v>
      </c>
      <c r="I154" s="6">
        <f t="shared" si="9"/>
        <v>38.930547867787986</v>
      </c>
      <c r="J154" s="4"/>
      <c r="K154" s="5">
        <f t="shared" si="10"/>
        <v>52.945545100191659</v>
      </c>
      <c r="L154" s="5">
        <f t="shared" si="11"/>
        <v>6.5234399999999999</v>
      </c>
      <c r="M154" s="5">
        <f t="shared" si="12"/>
        <v>46.422105100191658</v>
      </c>
      <c r="N154" s="4"/>
    </row>
    <row r="155" spans="1:14" ht="15.75" x14ac:dyDescent="0.25">
      <c r="A155" s="9" t="str">
        <f t="shared" si="13"/>
        <v>-</v>
      </c>
      <c r="B155" s="8">
        <v>225</v>
      </c>
      <c r="C155" s="5" t="str">
        <f t="shared" si="15"/>
        <v/>
      </c>
      <c r="D155" s="5" t="str">
        <f t="shared" si="15"/>
        <v/>
      </c>
      <c r="E155" s="5" t="str">
        <f t="shared" si="15"/>
        <v/>
      </c>
      <c r="F155" s="5">
        <f t="shared" si="15"/>
        <v>0.17400730326608299</v>
      </c>
      <c r="G155" s="5" t="str">
        <f t="shared" si="15"/>
        <v/>
      </c>
      <c r="H155" s="7">
        <f t="shared" si="8"/>
        <v>0.17400730326608299</v>
      </c>
      <c r="I155" s="6">
        <f t="shared" si="9"/>
        <v>39.151643234868672</v>
      </c>
      <c r="J155" s="4"/>
      <c r="K155" s="5">
        <f t="shared" si="10"/>
        <v>53.246234799421394</v>
      </c>
      <c r="L155" s="5">
        <f t="shared" si="11"/>
        <v>6.6716999999999995</v>
      </c>
      <c r="M155" s="5">
        <f t="shared" si="12"/>
        <v>46.574534799421393</v>
      </c>
      <c r="N155" s="4"/>
    </row>
    <row r="156" spans="1:14" ht="15.75" x14ac:dyDescent="0.25">
      <c r="A156" s="9" t="str">
        <f t="shared" si="13"/>
        <v>-</v>
      </c>
      <c r="B156" s="8">
        <v>230</v>
      </c>
      <c r="C156" s="5" t="str">
        <f t="shared" si="15"/>
        <v/>
      </c>
      <c r="D156" s="5" t="str">
        <f t="shared" si="15"/>
        <v/>
      </c>
      <c r="E156" s="5" t="str">
        <f t="shared" si="15"/>
        <v/>
      </c>
      <c r="F156" s="5">
        <f t="shared" si="15"/>
        <v>0.17116997161899961</v>
      </c>
      <c r="G156" s="5" t="str">
        <f t="shared" si="15"/>
        <v/>
      </c>
      <c r="H156" s="7">
        <f t="shared" si="8"/>
        <v>0.17116997161899961</v>
      </c>
      <c r="I156" s="6">
        <f t="shared" si="9"/>
        <v>39.369093472369912</v>
      </c>
      <c r="J156" s="4"/>
      <c r="K156" s="5">
        <f t="shared" si="10"/>
        <v>53.541967122423074</v>
      </c>
      <c r="L156" s="5">
        <f t="shared" si="11"/>
        <v>6.81996</v>
      </c>
      <c r="M156" s="5">
        <f t="shared" si="12"/>
        <v>46.722007122423072</v>
      </c>
      <c r="N156" s="4"/>
    </row>
    <row r="157" spans="1:14" ht="15.75" x14ac:dyDescent="0.25">
      <c r="A157" s="9" t="str">
        <f t="shared" si="13"/>
        <v>-</v>
      </c>
      <c r="B157" s="8">
        <v>235</v>
      </c>
      <c r="C157" s="5" t="str">
        <f t="shared" si="15"/>
        <v/>
      </c>
      <c r="D157" s="5" t="str">
        <f t="shared" si="15"/>
        <v/>
      </c>
      <c r="E157" s="5" t="str">
        <f t="shared" si="15"/>
        <v/>
      </c>
      <c r="F157" s="5">
        <f t="shared" si="15"/>
        <v>0.16843845105016822</v>
      </c>
      <c r="G157" s="5" t="str">
        <f t="shared" si="15"/>
        <v/>
      </c>
      <c r="H157" s="7">
        <f t="shared" si="8"/>
        <v>0.16843845105016822</v>
      </c>
      <c r="I157" s="6">
        <f t="shared" si="9"/>
        <v>39.583035996789533</v>
      </c>
      <c r="J157" s="4"/>
      <c r="K157" s="5">
        <f t="shared" si="10"/>
        <v>53.832928955633768</v>
      </c>
      <c r="L157" s="5">
        <f t="shared" si="11"/>
        <v>6.9682199999999996</v>
      </c>
      <c r="M157" s="5">
        <f t="shared" si="12"/>
        <v>46.864708955633766</v>
      </c>
      <c r="N157" s="4"/>
    </row>
    <row r="158" spans="1:14" ht="15.75" x14ac:dyDescent="0.25">
      <c r="A158" s="9" t="str">
        <f t="shared" si="13"/>
        <v>-</v>
      </c>
      <c r="B158" s="8">
        <v>240</v>
      </c>
      <c r="C158" s="5" t="str">
        <f t="shared" ref="C158:G173" si="16">IF(AND($B158&gt;=C$105,$B158&lt;=C$106),(C$107/60)*$B158^(-C$108),"")</f>
        <v/>
      </c>
      <c r="D158" s="5" t="str">
        <f t="shared" si="16"/>
        <v/>
      </c>
      <c r="E158" s="5" t="str">
        <f t="shared" si="16"/>
        <v/>
      </c>
      <c r="F158" s="5">
        <f t="shared" si="16"/>
        <v>0.16580666771726552</v>
      </c>
      <c r="G158" s="5" t="str">
        <f t="shared" si="16"/>
        <v/>
      </c>
      <c r="H158" s="7">
        <f t="shared" si="8"/>
        <v>0.16580666771726552</v>
      </c>
      <c r="I158" s="6">
        <f t="shared" si="9"/>
        <v>39.793600252143726</v>
      </c>
      <c r="J158" s="4"/>
      <c r="K158" s="5">
        <f t="shared" si="10"/>
        <v>54.119296342915469</v>
      </c>
      <c r="L158" s="5">
        <f t="shared" si="11"/>
        <v>7.1164799999999993</v>
      </c>
      <c r="M158" s="5">
        <f t="shared" si="12"/>
        <v>47.002816342915466</v>
      </c>
      <c r="N158" s="4"/>
    </row>
    <row r="159" spans="1:14" ht="15.75" x14ac:dyDescent="0.25">
      <c r="A159" s="9" t="str">
        <f t="shared" si="13"/>
        <v>-</v>
      </c>
      <c r="B159" s="8">
        <v>245</v>
      </c>
      <c r="C159" s="5" t="str">
        <f t="shared" si="16"/>
        <v/>
      </c>
      <c r="D159" s="5" t="str">
        <f t="shared" si="16"/>
        <v/>
      </c>
      <c r="E159" s="5" t="str">
        <f t="shared" si="16"/>
        <v/>
      </c>
      <c r="F159" s="5">
        <f t="shared" si="16"/>
        <v>0.16326901358289095</v>
      </c>
      <c r="G159" s="5" t="str">
        <f t="shared" si="16"/>
        <v/>
      </c>
      <c r="H159" s="7">
        <f t="shared" si="8"/>
        <v>0.16326901358289095</v>
      </c>
      <c r="I159" s="6">
        <f t="shared" si="9"/>
        <v>40.000908327808283</v>
      </c>
      <c r="J159" s="4"/>
      <c r="K159" s="5">
        <f t="shared" si="10"/>
        <v>54.401235325819265</v>
      </c>
      <c r="L159" s="5">
        <f t="shared" si="11"/>
        <v>7.2647399999999998</v>
      </c>
      <c r="M159" s="5">
        <f t="shared" si="12"/>
        <v>47.136495325819268</v>
      </c>
      <c r="N159" s="4"/>
    </row>
    <row r="160" spans="1:14" ht="15.75" x14ac:dyDescent="0.25">
      <c r="A160" s="9" t="str">
        <f t="shared" si="13"/>
        <v>-</v>
      </c>
      <c r="B160" s="8">
        <v>250</v>
      </c>
      <c r="C160" s="5" t="str">
        <f t="shared" si="16"/>
        <v/>
      </c>
      <c r="D160" s="5" t="str">
        <f t="shared" si="16"/>
        <v/>
      </c>
      <c r="E160" s="5" t="str">
        <f t="shared" si="16"/>
        <v/>
      </c>
      <c r="F160" s="5">
        <f t="shared" si="16"/>
        <v>0.16082030206772099</v>
      </c>
      <c r="G160" s="5" t="str">
        <f t="shared" si="16"/>
        <v/>
      </c>
      <c r="H160" s="7">
        <f t="shared" si="8"/>
        <v>0.16082030206772099</v>
      </c>
      <c r="I160" s="6">
        <f t="shared" si="9"/>
        <v>40.205075516930251</v>
      </c>
      <c r="J160" s="4"/>
      <c r="K160" s="5">
        <f t="shared" si="10"/>
        <v>54.678902703025138</v>
      </c>
      <c r="L160" s="5">
        <f t="shared" si="11"/>
        <v>7.4130000000000003</v>
      </c>
      <c r="M160" s="5">
        <f t="shared" si="12"/>
        <v>47.265902703025134</v>
      </c>
      <c r="N160" s="4"/>
    </row>
    <row r="161" spans="1:14" ht="15.75" x14ac:dyDescent="0.25">
      <c r="A161" s="9" t="str">
        <f t="shared" si="13"/>
        <v>-</v>
      </c>
      <c r="B161" s="8">
        <v>255</v>
      </c>
      <c r="C161" s="5" t="str">
        <f t="shared" si="16"/>
        <v/>
      </c>
      <c r="D161" s="5" t="str">
        <f t="shared" si="16"/>
        <v/>
      </c>
      <c r="E161" s="5" t="str">
        <f t="shared" si="16"/>
        <v/>
      </c>
      <c r="F161" s="5">
        <f t="shared" si="16"/>
        <v>0.15845572871448349</v>
      </c>
      <c r="G161" s="5" t="str">
        <f t="shared" si="16"/>
        <v/>
      </c>
      <c r="H161" s="7">
        <f t="shared" si="8"/>
        <v>0.15845572871448349</v>
      </c>
      <c r="I161" s="6">
        <f t="shared" si="9"/>
        <v>40.406210822193287</v>
      </c>
      <c r="J161" s="4"/>
      <c r="K161" s="5">
        <f t="shared" si="10"/>
        <v>54.95244671818287</v>
      </c>
      <c r="L161" s="5">
        <f t="shared" si="11"/>
        <v>7.561259999999999</v>
      </c>
      <c r="M161" s="5">
        <f t="shared" si="12"/>
        <v>47.391186718182873</v>
      </c>
      <c r="N161" s="4"/>
    </row>
    <row r="162" spans="1:14" ht="15.75" x14ac:dyDescent="0.25">
      <c r="A162" s="9" t="str">
        <f t="shared" si="13"/>
        <v>-</v>
      </c>
      <c r="B162" s="8">
        <v>260</v>
      </c>
      <c r="C162" s="5" t="str">
        <f t="shared" si="16"/>
        <v/>
      </c>
      <c r="D162" s="5" t="str">
        <f t="shared" si="16"/>
        <v/>
      </c>
      <c r="E162" s="5" t="str">
        <f t="shared" si="16"/>
        <v/>
      </c>
      <c r="F162" s="5">
        <f t="shared" si="16"/>
        <v>0.15617083621088271</v>
      </c>
      <c r="G162" s="5" t="str">
        <f t="shared" si="16"/>
        <v/>
      </c>
      <c r="H162" s="7">
        <f t="shared" si="8"/>
        <v>0.15617083621088271</v>
      </c>
      <c r="I162" s="6">
        <f t="shared" si="9"/>
        <v>40.604417414829506</v>
      </c>
      <c r="J162" s="4"/>
      <c r="K162" s="5">
        <f t="shared" si="10"/>
        <v>55.222007684168126</v>
      </c>
      <c r="L162" s="5">
        <f t="shared" si="11"/>
        <v>7.7095199999999995</v>
      </c>
      <c r="M162" s="5">
        <f t="shared" si="12"/>
        <v>47.512487684168129</v>
      </c>
      <c r="N162" s="4"/>
    </row>
    <row r="163" spans="1:14" ht="15.75" x14ac:dyDescent="0.25">
      <c r="A163" s="9" t="str">
        <f t="shared" si="13"/>
        <v>-</v>
      </c>
      <c r="B163" s="8">
        <v>265</v>
      </c>
      <c r="C163" s="5" t="str">
        <f t="shared" si="16"/>
        <v/>
      </c>
      <c r="D163" s="5" t="str">
        <f t="shared" si="16"/>
        <v/>
      </c>
      <c r="E163" s="5" t="str">
        <f t="shared" si="16"/>
        <v/>
      </c>
      <c r="F163" s="5">
        <f t="shared" si="16"/>
        <v>0.15396148321512873</v>
      </c>
      <c r="G163" s="5" t="str">
        <f t="shared" si="16"/>
        <v/>
      </c>
      <c r="H163" s="7">
        <f t="shared" si="8"/>
        <v>0.15396148321512873</v>
      </c>
      <c r="I163" s="6">
        <f t="shared" si="9"/>
        <v>40.799793052009115</v>
      </c>
      <c r="J163" s="4"/>
      <c r="K163" s="5">
        <f t="shared" si="10"/>
        <v>55.487718550732396</v>
      </c>
      <c r="L163" s="5">
        <f t="shared" si="11"/>
        <v>7.85778</v>
      </c>
      <c r="M163" s="5">
        <f t="shared" si="12"/>
        <v>47.629938550732398</v>
      </c>
      <c r="N163" s="4"/>
    </row>
    <row r="164" spans="1:14" ht="15.75" x14ac:dyDescent="0.25">
      <c r="A164" s="9" t="str">
        <f t="shared" si="13"/>
        <v>-</v>
      </c>
      <c r="B164" s="8">
        <v>270</v>
      </c>
      <c r="C164" s="5" t="str">
        <f t="shared" si="16"/>
        <v/>
      </c>
      <c r="D164" s="5" t="str">
        <f t="shared" si="16"/>
        <v/>
      </c>
      <c r="E164" s="5" t="str">
        <f t="shared" si="16"/>
        <v/>
      </c>
      <c r="F164" s="5">
        <f t="shared" si="16"/>
        <v>0.15182381650774934</v>
      </c>
      <c r="G164" s="5" t="str">
        <f t="shared" si="16"/>
        <v/>
      </c>
      <c r="H164" s="7">
        <f t="shared" si="8"/>
        <v>0.15182381650774934</v>
      </c>
      <c r="I164" s="6">
        <f t="shared" si="9"/>
        <v>40.992430457092325</v>
      </c>
      <c r="J164" s="4"/>
      <c r="K164" s="5">
        <f t="shared" si="10"/>
        <v>55.749705421645565</v>
      </c>
      <c r="L164" s="5">
        <f t="shared" si="11"/>
        <v>8.0060400000000005</v>
      </c>
      <c r="M164" s="5">
        <f t="shared" si="12"/>
        <v>47.743665421645566</v>
      </c>
      <c r="N164" s="4"/>
    </row>
    <row r="165" spans="1:14" ht="15.75" x14ac:dyDescent="0.25">
      <c r="A165" s="9" t="str">
        <f t="shared" si="13"/>
        <v>-</v>
      </c>
      <c r="B165" s="8">
        <v>275</v>
      </c>
      <c r="C165" s="5" t="str">
        <f t="shared" si="16"/>
        <v/>
      </c>
      <c r="D165" s="5" t="str">
        <f t="shared" si="16"/>
        <v/>
      </c>
      <c r="E165" s="5" t="str">
        <f t="shared" si="16"/>
        <v/>
      </c>
      <c r="F165" s="5">
        <f t="shared" si="16"/>
        <v>0.14975424606061868</v>
      </c>
      <c r="G165" s="5" t="str">
        <f t="shared" si="16"/>
        <v/>
      </c>
      <c r="H165" s="7">
        <f t="shared" si="8"/>
        <v>0.14975424606061868</v>
      </c>
      <c r="I165" s="6">
        <f t="shared" si="9"/>
        <v>41.18241766667014</v>
      </c>
      <c r="J165" s="4"/>
      <c r="K165" s="5">
        <f t="shared" si="10"/>
        <v>56.008088026671395</v>
      </c>
      <c r="L165" s="5">
        <f t="shared" si="11"/>
        <v>8.1542999999999992</v>
      </c>
      <c r="M165" s="5">
        <f t="shared" si="12"/>
        <v>47.853788026671396</v>
      </c>
      <c r="N165" s="4"/>
    </row>
    <row r="166" spans="1:14" ht="15.75" x14ac:dyDescent="0.25">
      <c r="A166" s="9" t="str">
        <f t="shared" si="13"/>
        <v>-</v>
      </c>
      <c r="B166" s="8">
        <v>280</v>
      </c>
      <c r="C166" s="5" t="str">
        <f t="shared" si="16"/>
        <v/>
      </c>
      <c r="D166" s="5" t="str">
        <f t="shared" si="16"/>
        <v/>
      </c>
      <c r="E166" s="5" t="str">
        <f t="shared" si="16"/>
        <v/>
      </c>
      <c r="F166" s="5">
        <f t="shared" si="16"/>
        <v>0.14774942267086585</v>
      </c>
      <c r="G166" s="5" t="str">
        <f t="shared" si="16"/>
        <v/>
      </c>
      <c r="H166" s="7">
        <f t="shared" si="8"/>
        <v>0.14774942267086585</v>
      </c>
      <c r="I166" s="6">
        <f t="shared" si="9"/>
        <v>41.369838347842439</v>
      </c>
      <c r="J166" s="4"/>
      <c r="K166" s="5">
        <f t="shared" si="10"/>
        <v>56.262980153065719</v>
      </c>
      <c r="L166" s="5">
        <f t="shared" si="11"/>
        <v>8.3025599999999997</v>
      </c>
      <c r="M166" s="5">
        <f t="shared" si="12"/>
        <v>47.960420153065719</v>
      </c>
      <c r="N166" s="4"/>
    </row>
    <row r="167" spans="1:14" ht="15.75" x14ac:dyDescent="0.25">
      <c r="A167" s="9" t="str">
        <f t="shared" si="13"/>
        <v>-</v>
      </c>
      <c r="B167" s="8">
        <v>285</v>
      </c>
      <c r="C167" s="5" t="str">
        <f t="shared" si="16"/>
        <v/>
      </c>
      <c r="D167" s="5" t="str">
        <f t="shared" si="16"/>
        <v/>
      </c>
      <c r="E167" s="5" t="str">
        <f t="shared" si="16"/>
        <v/>
      </c>
      <c r="F167" s="5">
        <f t="shared" si="16"/>
        <v>0.14580621785532727</v>
      </c>
      <c r="G167" s="5" t="str">
        <f t="shared" si="16"/>
        <v/>
      </c>
      <c r="H167" s="7">
        <f t="shared" si="8"/>
        <v>0.14580621785532727</v>
      </c>
      <c r="I167" s="6">
        <f t="shared" si="9"/>
        <v>41.554772088768274</v>
      </c>
      <c r="J167" s="4"/>
      <c r="K167" s="5">
        <f t="shared" si="10"/>
        <v>56.514490040724851</v>
      </c>
      <c r="L167" s="5">
        <f t="shared" si="11"/>
        <v>8.4508200000000002</v>
      </c>
      <c r="M167" s="5">
        <f t="shared" si="12"/>
        <v>48.063670040724851</v>
      </c>
      <c r="N167" s="4"/>
    </row>
    <row r="168" spans="1:14" ht="15.75" x14ac:dyDescent="0.25">
      <c r="A168" s="9" t="str">
        <f t="shared" si="13"/>
        <v>-</v>
      </c>
      <c r="B168" s="8">
        <v>290</v>
      </c>
      <c r="C168" s="5" t="str">
        <f t="shared" si="16"/>
        <v/>
      </c>
      <c r="D168" s="5" t="str">
        <f t="shared" si="16"/>
        <v/>
      </c>
      <c r="E168" s="5" t="str">
        <f t="shared" si="16"/>
        <v/>
      </c>
      <c r="F168" s="5">
        <f t="shared" si="16"/>
        <v>0.14392170574195726</v>
      </c>
      <c r="G168" s="5" t="str">
        <f t="shared" si="16"/>
        <v/>
      </c>
      <c r="H168" s="7">
        <f t="shared" si="8"/>
        <v>0.14392170574195726</v>
      </c>
      <c r="I168" s="6">
        <f t="shared" si="9"/>
        <v>41.737294665167603</v>
      </c>
      <c r="J168" s="4"/>
      <c r="K168" s="5">
        <f t="shared" si="10"/>
        <v>56.762720744627941</v>
      </c>
      <c r="L168" s="5">
        <f t="shared" si="11"/>
        <v>8.5990800000000007</v>
      </c>
      <c r="M168" s="5">
        <f t="shared" si="12"/>
        <v>48.163640744627941</v>
      </c>
      <c r="N168" s="4"/>
    </row>
    <row r="169" spans="1:14" ht="15.75" x14ac:dyDescent="0.25">
      <c r="A169" s="9" t="str">
        <f t="shared" si="13"/>
        <v>-</v>
      </c>
      <c r="B169" s="8">
        <v>295</v>
      </c>
      <c r="C169" s="5" t="str">
        <f t="shared" si="16"/>
        <v/>
      </c>
      <c r="D169" s="5" t="str">
        <f t="shared" si="16"/>
        <v/>
      </c>
      <c r="E169" s="5" t="str">
        <f t="shared" si="16"/>
        <v/>
      </c>
      <c r="F169" s="5">
        <f t="shared" si="16"/>
        <v>0.14209314672929371</v>
      </c>
      <c r="G169" s="5" t="str">
        <f t="shared" si="16"/>
        <v/>
      </c>
      <c r="H169" s="7">
        <f t="shared" si="8"/>
        <v>0.14209314672929371</v>
      </c>
      <c r="I169" s="6">
        <f t="shared" si="9"/>
        <v>41.917478285141648</v>
      </c>
      <c r="J169" s="4"/>
      <c r="K169" s="5">
        <f t="shared" si="10"/>
        <v>57.007770467792646</v>
      </c>
      <c r="L169" s="5">
        <f t="shared" si="11"/>
        <v>8.7473399999999994</v>
      </c>
      <c r="M169" s="5">
        <f t="shared" si="12"/>
        <v>48.260430467792645</v>
      </c>
      <c r="N169" s="4"/>
    </row>
    <row r="170" spans="1:14" ht="15.75" x14ac:dyDescent="0.25">
      <c r="A170" s="9" t="str">
        <f t="shared" si="13"/>
        <v>-</v>
      </c>
      <c r="B170" s="8">
        <v>300</v>
      </c>
      <c r="C170" s="5" t="str">
        <f t="shared" si="16"/>
        <v/>
      </c>
      <c r="D170" s="5" t="str">
        <f t="shared" si="16"/>
        <v/>
      </c>
      <c r="E170" s="5" t="str">
        <f t="shared" si="16"/>
        <v/>
      </c>
      <c r="F170" s="5">
        <f t="shared" si="16"/>
        <v>0.14031797271470989</v>
      </c>
      <c r="G170" s="5" t="str">
        <f t="shared" si="16"/>
        <v/>
      </c>
      <c r="H170" s="7">
        <f t="shared" si="8"/>
        <v>0.14031797271470989</v>
      </c>
      <c r="I170" s="6">
        <f t="shared" si="9"/>
        <v>42.095391814412963</v>
      </c>
      <c r="J170" s="4"/>
      <c r="K170" s="5">
        <f t="shared" si="10"/>
        <v>57.249732867601637</v>
      </c>
      <c r="L170" s="5">
        <f t="shared" si="11"/>
        <v>8.8956</v>
      </c>
      <c r="M170" s="5">
        <f t="shared" si="12"/>
        <v>48.354132867601635</v>
      </c>
      <c r="N170" s="4"/>
    </row>
    <row r="171" spans="1:14" ht="15.75" x14ac:dyDescent="0.25">
      <c r="A171" s="9" t="str">
        <f t="shared" si="13"/>
        <v>-</v>
      </c>
      <c r="B171" s="8">
        <v>305</v>
      </c>
      <c r="C171" s="5" t="str">
        <f t="shared" si="16"/>
        <v/>
      </c>
      <c r="D171" s="5" t="str">
        <f t="shared" si="16"/>
        <v/>
      </c>
      <c r="E171" s="5" t="str">
        <f t="shared" si="16"/>
        <v/>
      </c>
      <c r="F171" s="5">
        <f t="shared" si="16"/>
        <v>0.13859377371753462</v>
      </c>
      <c r="G171" s="5" t="str">
        <f t="shared" si="16"/>
        <v/>
      </c>
      <c r="H171" s="7">
        <f t="shared" si="8"/>
        <v>0.13859377371753462</v>
      </c>
      <c r="I171" s="6">
        <f t="shared" si="9"/>
        <v>42.271100983848058</v>
      </c>
      <c r="J171" s="4"/>
      <c r="K171" s="5">
        <f t="shared" si="10"/>
        <v>57.488697338033361</v>
      </c>
      <c r="L171" s="5">
        <f t="shared" si="11"/>
        <v>9.0438599999999987</v>
      </c>
      <c r="M171" s="5">
        <f t="shared" si="12"/>
        <v>48.444837338033366</v>
      </c>
      <c r="N171" s="4"/>
    </row>
    <row r="172" spans="1:14" ht="15.75" x14ac:dyDescent="0.25">
      <c r="A172" s="9" t="str">
        <f t="shared" si="13"/>
        <v>-</v>
      </c>
      <c r="B172" s="8">
        <v>310</v>
      </c>
      <c r="C172" s="5" t="str">
        <f t="shared" si="16"/>
        <v/>
      </c>
      <c r="D172" s="5" t="str">
        <f t="shared" si="16"/>
        <v/>
      </c>
      <c r="E172" s="5" t="str">
        <f t="shared" si="16"/>
        <v/>
      </c>
      <c r="F172" s="5">
        <f t="shared" si="16"/>
        <v>0.13691828574491494</v>
      </c>
      <c r="G172" s="5" t="str">
        <f t="shared" si="16"/>
        <v/>
      </c>
      <c r="H172" s="7">
        <f t="shared" si="8"/>
        <v>0.13691828574491494</v>
      </c>
      <c r="I172" s="6">
        <f t="shared" si="9"/>
        <v>42.444668580923633</v>
      </c>
      <c r="J172" s="4"/>
      <c r="K172" s="5">
        <f t="shared" si="10"/>
        <v>57.724749270056144</v>
      </c>
      <c r="L172" s="5">
        <f t="shared" si="11"/>
        <v>9.1921199999999992</v>
      </c>
      <c r="M172" s="5">
        <f t="shared" si="12"/>
        <v>48.532629270056148</v>
      </c>
      <c r="N172" s="4"/>
    </row>
    <row r="173" spans="1:14" ht="15.75" x14ac:dyDescent="0.25">
      <c r="A173" s="9" t="str">
        <f t="shared" si="13"/>
        <v>-</v>
      </c>
      <c r="B173" s="8">
        <v>315</v>
      </c>
      <c r="C173" s="5" t="str">
        <f t="shared" si="16"/>
        <v/>
      </c>
      <c r="D173" s="5" t="str">
        <f t="shared" si="16"/>
        <v/>
      </c>
      <c r="E173" s="5" t="str">
        <f t="shared" si="16"/>
        <v/>
      </c>
      <c r="F173" s="5">
        <f t="shared" si="16"/>
        <v>0.13528937976703323</v>
      </c>
      <c r="G173" s="5" t="str">
        <f t="shared" si="16"/>
        <v/>
      </c>
      <c r="H173" s="7">
        <f t="shared" si="8"/>
        <v>0.13528937976703323</v>
      </c>
      <c r="I173" s="6">
        <f t="shared" si="9"/>
        <v>42.616154626615469</v>
      </c>
      <c r="J173" s="4"/>
      <c r="K173" s="5">
        <f t="shared" si="10"/>
        <v>57.957970292197039</v>
      </c>
      <c r="L173" s="5">
        <f t="shared" si="11"/>
        <v>9.3403799999999997</v>
      </c>
      <c r="M173" s="5">
        <f t="shared" si="12"/>
        <v>48.617590292197036</v>
      </c>
      <c r="N173" s="4"/>
    </row>
    <row r="174" spans="1:14" ht="15.75" x14ac:dyDescent="0.25">
      <c r="A174" s="9" t="str">
        <f t="shared" si="13"/>
        <v>-</v>
      </c>
      <c r="B174" s="8">
        <v>320</v>
      </c>
      <c r="C174" s="5" t="str">
        <f t="shared" ref="C174:G189" si="17">IF(AND($B174&gt;=C$105,$B174&lt;=C$106),(C$107/60)*$B174^(-C$108),"")</f>
        <v/>
      </c>
      <c r="D174" s="5" t="str">
        <f t="shared" si="17"/>
        <v/>
      </c>
      <c r="E174" s="5" t="str">
        <f t="shared" si="17"/>
        <v/>
      </c>
      <c r="F174" s="5">
        <f t="shared" si="17"/>
        <v>0.13370505168447783</v>
      </c>
      <c r="G174" s="5" t="str">
        <f t="shared" si="17"/>
        <v/>
      </c>
      <c r="H174" s="7">
        <f t="shared" ref="H174:H237" si="18">AVERAGE(C174:G174)</f>
        <v>0.13370505168447783</v>
      </c>
      <c r="I174" s="6">
        <f t="shared" ref="I174:I237" si="19">H174*B174</f>
        <v>42.785616539032901</v>
      </c>
      <c r="J174" s="4"/>
      <c r="K174" s="5">
        <f t="shared" ref="K174:K237" si="20">$C$97*I174/1000</f>
        <v>58.188438493084746</v>
      </c>
      <c r="L174" s="5">
        <f t="shared" ref="L174:L237" si="21">B174*60*$C$98/1000</f>
        <v>9.4886400000000002</v>
      </c>
      <c r="M174" s="5">
        <f t="shared" ref="M174:M237" si="22">MAX(0,K174-L174)</f>
        <v>48.699798493084742</v>
      </c>
      <c r="N174" s="4"/>
    </row>
    <row r="175" spans="1:14" ht="15.75" x14ac:dyDescent="0.25">
      <c r="A175" s="9" t="str">
        <f t="shared" ref="A175:A238" si="23">IF(M175=$C$99,"MAX","-")</f>
        <v>-</v>
      </c>
      <c r="B175" s="8">
        <v>325</v>
      </c>
      <c r="C175" s="5" t="str">
        <f t="shared" si="17"/>
        <v/>
      </c>
      <c r="D175" s="5" t="str">
        <f t="shared" si="17"/>
        <v/>
      </c>
      <c r="E175" s="5" t="str">
        <f t="shared" si="17"/>
        <v/>
      </c>
      <c r="F175" s="5">
        <f t="shared" si="17"/>
        <v>0.13216341318456035</v>
      </c>
      <c r="G175" s="5" t="str">
        <f t="shared" si="17"/>
        <v/>
      </c>
      <c r="H175" s="7">
        <f t="shared" si="18"/>
        <v>0.13216341318456035</v>
      </c>
      <c r="I175" s="6">
        <f t="shared" si="19"/>
        <v>42.953109284982112</v>
      </c>
      <c r="J175" s="4"/>
      <c r="K175" s="5">
        <f t="shared" si="20"/>
        <v>58.41622862757567</v>
      </c>
      <c r="L175" s="5">
        <f t="shared" si="21"/>
        <v>9.6368999999999989</v>
      </c>
      <c r="M175" s="5">
        <f t="shared" si="22"/>
        <v>48.779328627575673</v>
      </c>
      <c r="N175" s="4"/>
    </row>
    <row r="176" spans="1:14" ht="15.75" x14ac:dyDescent="0.25">
      <c r="A176" s="9" t="str">
        <f t="shared" si="23"/>
        <v>-</v>
      </c>
      <c r="B176" s="8">
        <v>330</v>
      </c>
      <c r="C176" s="5" t="str">
        <f t="shared" si="17"/>
        <v/>
      </c>
      <c r="D176" s="5" t="str">
        <f t="shared" si="17"/>
        <v/>
      </c>
      <c r="E176" s="5" t="str">
        <f t="shared" si="17"/>
        <v/>
      </c>
      <c r="F176" s="5">
        <f t="shared" si="17"/>
        <v>0.1306626833955159</v>
      </c>
      <c r="G176" s="5" t="str">
        <f t="shared" si="17"/>
        <v/>
      </c>
      <c r="H176" s="7">
        <f t="shared" si="18"/>
        <v>0.1306626833955159</v>
      </c>
      <c r="I176" s="6">
        <f t="shared" si="19"/>
        <v>43.118685520520245</v>
      </c>
      <c r="J176" s="4"/>
      <c r="K176" s="5">
        <f t="shared" si="20"/>
        <v>58.641412307907537</v>
      </c>
      <c r="L176" s="5">
        <f t="shared" si="21"/>
        <v>9.7851599999999994</v>
      </c>
      <c r="M176" s="5">
        <f t="shared" si="22"/>
        <v>48.856252307907539</v>
      </c>
      <c r="N176" s="4"/>
    </row>
    <row r="177" spans="1:14" ht="15.75" x14ac:dyDescent="0.25">
      <c r="A177" s="9" t="str">
        <f t="shared" si="23"/>
        <v>-</v>
      </c>
      <c r="B177" s="8">
        <v>335</v>
      </c>
      <c r="C177" s="5" t="str">
        <f t="shared" si="17"/>
        <v/>
      </c>
      <c r="D177" s="5" t="str">
        <f t="shared" si="17"/>
        <v/>
      </c>
      <c r="E177" s="5" t="str">
        <f t="shared" si="17"/>
        <v/>
      </c>
      <c r="F177" s="5">
        <f t="shared" si="17"/>
        <v>0.12920118125807112</v>
      </c>
      <c r="G177" s="5" t="str">
        <f t="shared" si="17"/>
        <v/>
      </c>
      <c r="H177" s="7">
        <f t="shared" si="18"/>
        <v>0.12920118125807112</v>
      </c>
      <c r="I177" s="6">
        <f t="shared" si="19"/>
        <v>43.282395721453824</v>
      </c>
      <c r="J177" s="4"/>
      <c r="K177" s="5">
        <f t="shared" si="20"/>
        <v>58.864058181177199</v>
      </c>
      <c r="L177" s="5">
        <f t="shared" si="21"/>
        <v>9.9334199999999999</v>
      </c>
      <c r="M177" s="5">
        <f t="shared" si="22"/>
        <v>48.930638181177201</v>
      </c>
      <c r="N177" s="4"/>
    </row>
    <row r="178" spans="1:14" ht="15.75" x14ac:dyDescent="0.25">
      <c r="A178" s="9" t="str">
        <f t="shared" si="23"/>
        <v>-</v>
      </c>
      <c r="B178" s="8">
        <v>340</v>
      </c>
      <c r="C178" s="5" t="str">
        <f t="shared" si="17"/>
        <v/>
      </c>
      <c r="D178" s="5" t="str">
        <f t="shared" si="17"/>
        <v/>
      </c>
      <c r="E178" s="5" t="str">
        <f t="shared" si="17"/>
        <v/>
      </c>
      <c r="F178" s="5">
        <f t="shared" si="17"/>
        <v>0.12777731854305552</v>
      </c>
      <c r="G178" s="5" t="str">
        <f t="shared" si="17"/>
        <v/>
      </c>
      <c r="H178" s="7">
        <f t="shared" si="18"/>
        <v>0.12777731854305552</v>
      </c>
      <c r="I178" s="6">
        <f t="shared" si="19"/>
        <v>43.444288304638874</v>
      </c>
      <c r="J178" s="4"/>
      <c r="K178" s="5">
        <f t="shared" si="20"/>
        <v>59.084232094308874</v>
      </c>
      <c r="L178" s="5">
        <f t="shared" si="21"/>
        <v>10.08168</v>
      </c>
      <c r="M178" s="5">
        <f t="shared" si="22"/>
        <v>49.002552094308875</v>
      </c>
      <c r="N178" s="4"/>
    </row>
    <row r="179" spans="1:14" ht="15.75" x14ac:dyDescent="0.25">
      <c r="A179" s="9" t="str">
        <f t="shared" si="23"/>
        <v>-</v>
      </c>
      <c r="B179" s="8">
        <v>345</v>
      </c>
      <c r="C179" s="5" t="str">
        <f t="shared" si="17"/>
        <v/>
      </c>
      <c r="D179" s="5" t="str">
        <f t="shared" si="17"/>
        <v/>
      </c>
      <c r="E179" s="5" t="str">
        <f t="shared" si="17"/>
        <v/>
      </c>
      <c r="F179" s="5">
        <f t="shared" si="17"/>
        <v>0.12638959345176021</v>
      </c>
      <c r="G179" s="5" t="str">
        <f t="shared" si="17"/>
        <v/>
      </c>
      <c r="H179" s="7">
        <f t="shared" si="18"/>
        <v>0.12638959345176021</v>
      </c>
      <c r="I179" s="6">
        <f t="shared" si="19"/>
        <v>43.604409740857271</v>
      </c>
      <c r="J179" s="4"/>
      <c r="K179" s="5">
        <f t="shared" si="20"/>
        <v>59.301997247565886</v>
      </c>
      <c r="L179" s="5">
        <f t="shared" si="21"/>
        <v>10.229939999999999</v>
      </c>
      <c r="M179" s="5">
        <f t="shared" si="22"/>
        <v>49.072057247565887</v>
      </c>
      <c r="N179" s="4"/>
    </row>
    <row r="180" spans="1:14" ht="15.75" x14ac:dyDescent="0.25">
      <c r="A180" s="9" t="str">
        <f t="shared" si="23"/>
        <v>-</v>
      </c>
      <c r="B180" s="8">
        <v>350</v>
      </c>
      <c r="C180" s="5" t="str">
        <f t="shared" si="17"/>
        <v/>
      </c>
      <c r="D180" s="5" t="str">
        <f t="shared" si="17"/>
        <v/>
      </c>
      <c r="E180" s="5" t="str">
        <f t="shared" si="17"/>
        <v/>
      </c>
      <c r="F180" s="5">
        <f t="shared" si="17"/>
        <v>0.12503658474276103</v>
      </c>
      <c r="G180" s="5" t="str">
        <f t="shared" si="17"/>
        <v/>
      </c>
      <c r="H180" s="7">
        <f t="shared" si="18"/>
        <v>0.12503658474276103</v>
      </c>
      <c r="I180" s="6">
        <f t="shared" si="19"/>
        <v>43.762804659966356</v>
      </c>
      <c r="J180" s="4"/>
      <c r="K180" s="5">
        <f t="shared" si="20"/>
        <v>59.51741433755425</v>
      </c>
      <c r="L180" s="5">
        <f t="shared" si="21"/>
        <v>10.3782</v>
      </c>
      <c r="M180" s="5">
        <f t="shared" si="22"/>
        <v>49.13921433755425</v>
      </c>
      <c r="N180" s="4"/>
    </row>
    <row r="181" spans="1:14" ht="15.75" x14ac:dyDescent="0.25">
      <c r="A181" s="9" t="str">
        <f t="shared" si="23"/>
        <v>-</v>
      </c>
      <c r="B181" s="8">
        <v>355</v>
      </c>
      <c r="C181" s="5" t="str">
        <f t="shared" si="17"/>
        <v/>
      </c>
      <c r="D181" s="5" t="str">
        <f t="shared" si="17"/>
        <v/>
      </c>
      <c r="E181" s="5" t="str">
        <f t="shared" si="17"/>
        <v/>
      </c>
      <c r="F181" s="5">
        <f t="shared" si="17"/>
        <v>0.12371694633508025</v>
      </c>
      <c r="G181" s="5" t="str">
        <f t="shared" si="17"/>
        <v/>
      </c>
      <c r="H181" s="7">
        <f t="shared" si="18"/>
        <v>0.12371694633508025</v>
      </c>
      <c r="I181" s="6">
        <f t="shared" si="19"/>
        <v>43.919515948953489</v>
      </c>
      <c r="J181" s="4"/>
      <c r="K181" s="5">
        <f t="shared" si="20"/>
        <v>59.730541690576743</v>
      </c>
      <c r="L181" s="5">
        <f t="shared" si="21"/>
        <v>10.526459999999998</v>
      </c>
      <c r="M181" s="5">
        <f t="shared" si="22"/>
        <v>49.204081690576743</v>
      </c>
      <c r="N181" s="4"/>
    </row>
    <row r="182" spans="1:14" ht="15.75" x14ac:dyDescent="0.25">
      <c r="A182" s="9" t="str">
        <f t="shared" si="23"/>
        <v>-</v>
      </c>
      <c r="B182" s="8">
        <v>360</v>
      </c>
      <c r="C182" s="5" t="str">
        <f t="shared" si="17"/>
        <v/>
      </c>
      <c r="D182" s="5" t="str">
        <f t="shared" si="17"/>
        <v/>
      </c>
      <c r="E182" s="5" t="str">
        <f t="shared" si="17"/>
        <v/>
      </c>
      <c r="F182" s="5">
        <f t="shared" si="17"/>
        <v>0.12242940234296429</v>
      </c>
      <c r="G182" s="5">
        <f t="shared" si="17"/>
        <v>0.12878319161307303</v>
      </c>
      <c r="H182" s="7">
        <f t="shared" si="18"/>
        <v>0.12560629697801867</v>
      </c>
      <c r="I182" s="6">
        <f t="shared" si="19"/>
        <v>45.218266912086719</v>
      </c>
      <c r="J182" s="4"/>
      <c r="K182" s="5">
        <f t="shared" si="20"/>
        <v>61.496843000437941</v>
      </c>
      <c r="L182" s="5">
        <f t="shared" si="21"/>
        <v>10.674719999999999</v>
      </c>
      <c r="M182" s="5">
        <f t="shared" si="22"/>
        <v>50.822123000437941</v>
      </c>
      <c r="N182" s="4"/>
    </row>
    <row r="183" spans="1:14" ht="15.75" x14ac:dyDescent="0.25">
      <c r="A183" s="9" t="str">
        <f t="shared" si="23"/>
        <v>-</v>
      </c>
      <c r="B183" s="8">
        <v>365</v>
      </c>
      <c r="C183" s="5" t="str">
        <f t="shared" si="17"/>
        <v/>
      </c>
      <c r="D183" s="5" t="str">
        <f t="shared" si="17"/>
        <v/>
      </c>
      <c r="E183" s="5" t="str">
        <f t="shared" si="17"/>
        <v/>
      </c>
      <c r="F183" s="5" t="str">
        <f t="shared" si="17"/>
        <v/>
      </c>
      <c r="G183" s="5">
        <f t="shared" si="17"/>
        <v>0.12739276612758046</v>
      </c>
      <c r="H183" s="7">
        <f t="shared" si="18"/>
        <v>0.12739276612758046</v>
      </c>
      <c r="I183" s="6">
        <f t="shared" si="19"/>
        <v>46.498359636566867</v>
      </c>
      <c r="J183" s="4"/>
      <c r="K183" s="5">
        <f t="shared" si="20"/>
        <v>63.237769105730941</v>
      </c>
      <c r="L183" s="5">
        <f t="shared" si="21"/>
        <v>10.822979999999999</v>
      </c>
      <c r="M183" s="5">
        <f t="shared" si="22"/>
        <v>52.414789105730939</v>
      </c>
      <c r="N183" s="4"/>
    </row>
    <row r="184" spans="1:14" ht="15.75" x14ac:dyDescent="0.25">
      <c r="A184" s="9" t="str">
        <f t="shared" si="23"/>
        <v>-</v>
      </c>
      <c r="B184" s="8">
        <v>370</v>
      </c>
      <c r="C184" s="5" t="str">
        <f t="shared" si="17"/>
        <v/>
      </c>
      <c r="D184" s="5" t="str">
        <f t="shared" si="17"/>
        <v/>
      </c>
      <c r="E184" s="5" t="str">
        <f t="shared" si="17"/>
        <v/>
      </c>
      <c r="F184" s="5" t="str">
        <f t="shared" si="17"/>
        <v/>
      </c>
      <c r="G184" s="5">
        <f t="shared" si="17"/>
        <v>0.12603596624015467</v>
      </c>
      <c r="H184" s="7">
        <f t="shared" si="18"/>
        <v>0.12603596624015467</v>
      </c>
      <c r="I184" s="6">
        <f t="shared" si="19"/>
        <v>46.633307508857229</v>
      </c>
      <c r="J184" s="4"/>
      <c r="K184" s="5">
        <f t="shared" si="20"/>
        <v>63.421298212045834</v>
      </c>
      <c r="L184" s="5">
        <f t="shared" si="21"/>
        <v>10.97124</v>
      </c>
      <c r="M184" s="5">
        <f t="shared" si="22"/>
        <v>52.450058212045832</v>
      </c>
      <c r="N184" s="4"/>
    </row>
    <row r="185" spans="1:14" ht="15.75" x14ac:dyDescent="0.25">
      <c r="A185" s="9" t="str">
        <f t="shared" si="23"/>
        <v>-</v>
      </c>
      <c r="B185" s="8">
        <v>375</v>
      </c>
      <c r="C185" s="5" t="str">
        <f t="shared" si="17"/>
        <v/>
      </c>
      <c r="D185" s="5" t="str">
        <f t="shared" si="17"/>
        <v/>
      </c>
      <c r="E185" s="5" t="str">
        <f t="shared" si="17"/>
        <v/>
      </c>
      <c r="F185" s="5" t="str">
        <f t="shared" si="17"/>
        <v/>
      </c>
      <c r="G185" s="5">
        <f t="shared" si="17"/>
        <v>0.12471154063143711</v>
      </c>
      <c r="H185" s="7">
        <f t="shared" si="18"/>
        <v>0.12471154063143711</v>
      </c>
      <c r="I185" s="6">
        <f t="shared" si="19"/>
        <v>46.766827736788912</v>
      </c>
      <c r="J185" s="4"/>
      <c r="K185" s="5">
        <f t="shared" si="20"/>
        <v>63.602885722032923</v>
      </c>
      <c r="L185" s="5">
        <f t="shared" si="21"/>
        <v>11.1195</v>
      </c>
      <c r="M185" s="5">
        <f t="shared" si="22"/>
        <v>52.483385722032921</v>
      </c>
      <c r="N185" s="4"/>
    </row>
    <row r="186" spans="1:14" ht="15.75" x14ac:dyDescent="0.25">
      <c r="A186" s="9" t="str">
        <f t="shared" si="23"/>
        <v>-</v>
      </c>
      <c r="B186" s="8">
        <v>380</v>
      </c>
      <c r="C186" s="5" t="str">
        <f t="shared" si="17"/>
        <v/>
      </c>
      <c r="D186" s="5" t="str">
        <f t="shared" si="17"/>
        <v/>
      </c>
      <c r="E186" s="5" t="str">
        <f t="shared" si="17"/>
        <v/>
      </c>
      <c r="F186" s="5" t="str">
        <f t="shared" si="17"/>
        <v/>
      </c>
      <c r="G186" s="5">
        <f t="shared" si="17"/>
        <v>0.12341830042243838</v>
      </c>
      <c r="H186" s="7">
        <f t="shared" si="18"/>
        <v>0.12341830042243838</v>
      </c>
      <c r="I186" s="6">
        <f t="shared" si="19"/>
        <v>46.898954160526586</v>
      </c>
      <c r="J186" s="4"/>
      <c r="K186" s="5">
        <f t="shared" si="20"/>
        <v>63.782577658316157</v>
      </c>
      <c r="L186" s="5">
        <f t="shared" si="21"/>
        <v>11.267760000000001</v>
      </c>
      <c r="M186" s="5">
        <f t="shared" si="22"/>
        <v>52.514817658316154</v>
      </c>
      <c r="N186" s="4"/>
    </row>
    <row r="187" spans="1:14" ht="15.75" x14ac:dyDescent="0.25">
      <c r="A187" s="9" t="str">
        <f t="shared" si="23"/>
        <v>-</v>
      </c>
      <c r="B187" s="8">
        <v>385</v>
      </c>
      <c r="C187" s="5" t="str">
        <f t="shared" si="17"/>
        <v/>
      </c>
      <c r="D187" s="5" t="str">
        <f t="shared" si="17"/>
        <v/>
      </c>
      <c r="E187" s="5" t="str">
        <f t="shared" si="17"/>
        <v/>
      </c>
      <c r="F187" s="5" t="str">
        <f t="shared" si="17"/>
        <v/>
      </c>
      <c r="G187" s="5">
        <f t="shared" si="17"/>
        <v>0.12215511528724673</v>
      </c>
      <c r="H187" s="7">
        <f t="shared" si="18"/>
        <v>0.12215511528724673</v>
      </c>
      <c r="I187" s="6">
        <f t="shared" si="19"/>
        <v>47.029719385589992</v>
      </c>
      <c r="J187" s="4"/>
      <c r="K187" s="5">
        <f t="shared" si="20"/>
        <v>63.960418364402386</v>
      </c>
      <c r="L187" s="5">
        <f t="shared" si="21"/>
        <v>11.416019999999998</v>
      </c>
      <c r="M187" s="5">
        <f t="shared" si="22"/>
        <v>52.54439836440239</v>
      </c>
      <c r="N187" s="4"/>
    </row>
    <row r="188" spans="1:14" ht="15.75" x14ac:dyDescent="0.25">
      <c r="A188" s="9" t="str">
        <f t="shared" si="23"/>
        <v>-</v>
      </c>
      <c r="B188" s="8">
        <v>390</v>
      </c>
      <c r="C188" s="5" t="str">
        <f t="shared" si="17"/>
        <v/>
      </c>
      <c r="D188" s="5" t="str">
        <f t="shared" si="17"/>
        <v/>
      </c>
      <c r="E188" s="5" t="str">
        <f t="shared" si="17"/>
        <v/>
      </c>
      <c r="F188" s="5" t="str">
        <f t="shared" si="17"/>
        <v/>
      </c>
      <c r="G188" s="5">
        <f t="shared" si="17"/>
        <v>0.12092090985454444</v>
      </c>
      <c r="H188" s="7">
        <f t="shared" si="18"/>
        <v>0.12092090985454444</v>
      </c>
      <c r="I188" s="6">
        <f t="shared" si="19"/>
        <v>47.159154843272333</v>
      </c>
      <c r="J188" s="4"/>
      <c r="K188" s="5">
        <f t="shared" si="20"/>
        <v>64.136450586850373</v>
      </c>
      <c r="L188" s="5">
        <f t="shared" si="21"/>
        <v>11.564279999999998</v>
      </c>
      <c r="M188" s="5">
        <f t="shared" si="22"/>
        <v>52.572170586850376</v>
      </c>
      <c r="N188" s="4"/>
    </row>
    <row r="189" spans="1:14" ht="15.75" x14ac:dyDescent="0.25">
      <c r="A189" s="9" t="str">
        <f t="shared" si="23"/>
        <v>-</v>
      </c>
      <c r="B189" s="8">
        <v>395</v>
      </c>
      <c r="C189" s="5" t="str">
        <f t="shared" si="17"/>
        <v/>
      </c>
      <c r="D189" s="5" t="str">
        <f t="shared" si="17"/>
        <v/>
      </c>
      <c r="E189" s="5" t="str">
        <f t="shared" si="17"/>
        <v/>
      </c>
      <c r="F189" s="5" t="str">
        <f t="shared" si="17"/>
        <v/>
      </c>
      <c r="G189" s="5">
        <f t="shared" si="17"/>
        <v>0.11971466037308594</v>
      </c>
      <c r="H189" s="7">
        <f t="shared" si="18"/>
        <v>0.11971466037308594</v>
      </c>
      <c r="I189" s="6">
        <f t="shared" si="19"/>
        <v>47.287290847368944</v>
      </c>
      <c r="J189" s="4"/>
      <c r="K189" s="5">
        <f t="shared" si="20"/>
        <v>64.310715552421755</v>
      </c>
      <c r="L189" s="5">
        <f t="shared" si="21"/>
        <v>11.712539999999999</v>
      </c>
      <c r="M189" s="5">
        <f t="shared" si="22"/>
        <v>52.598175552421758</v>
      </c>
      <c r="N189" s="4"/>
    </row>
    <row r="190" spans="1:14" ht="15.75" x14ac:dyDescent="0.25">
      <c r="A190" s="9" t="str">
        <f t="shared" si="23"/>
        <v>-</v>
      </c>
      <c r="B190" s="8">
        <v>400</v>
      </c>
      <c r="C190" s="5" t="str">
        <f t="shared" ref="C190:G205" si="24">IF(AND($B190&gt;=C$105,$B190&lt;=C$106),(C$107/60)*$B190^(-C$108),"")</f>
        <v/>
      </c>
      <c r="D190" s="5" t="str">
        <f t="shared" si="24"/>
        <v/>
      </c>
      <c r="E190" s="5" t="str">
        <f t="shared" si="24"/>
        <v/>
      </c>
      <c r="F190" s="5" t="str">
        <f t="shared" si="24"/>
        <v/>
      </c>
      <c r="G190" s="5">
        <f t="shared" si="24"/>
        <v>0.1185353916187129</v>
      </c>
      <c r="H190" s="7">
        <f t="shared" si="18"/>
        <v>0.1185353916187129</v>
      </c>
      <c r="I190" s="6">
        <f t="shared" si="19"/>
        <v>47.414156647485164</v>
      </c>
      <c r="J190" s="4"/>
      <c r="K190" s="5">
        <f t="shared" si="20"/>
        <v>64.483253040579825</v>
      </c>
      <c r="L190" s="5">
        <f t="shared" si="21"/>
        <v>11.860799999999999</v>
      </c>
      <c r="M190" s="5">
        <f t="shared" si="22"/>
        <v>52.622453040579828</v>
      </c>
      <c r="N190" s="4"/>
    </row>
    <row r="191" spans="1:14" ht="15.75" x14ac:dyDescent="0.25">
      <c r="A191" s="9" t="str">
        <f t="shared" si="23"/>
        <v>-</v>
      </c>
      <c r="B191" s="8">
        <v>405</v>
      </c>
      <c r="C191" s="5" t="str">
        <f t="shared" si="24"/>
        <v/>
      </c>
      <c r="D191" s="5" t="str">
        <f t="shared" si="24"/>
        <v/>
      </c>
      <c r="E191" s="5" t="str">
        <f t="shared" si="24"/>
        <v/>
      </c>
      <c r="F191" s="5" t="str">
        <f t="shared" si="24"/>
        <v/>
      </c>
      <c r="G191" s="5">
        <f t="shared" si="24"/>
        <v>0.11738217402264103</v>
      </c>
      <c r="H191" s="7">
        <f t="shared" si="18"/>
        <v>0.11738217402264103</v>
      </c>
      <c r="I191" s="6">
        <f t="shared" si="19"/>
        <v>47.539780479169622</v>
      </c>
      <c r="J191" s="4"/>
      <c r="K191" s="5">
        <f t="shared" si="20"/>
        <v>64.654101451670684</v>
      </c>
      <c r="L191" s="5">
        <f t="shared" si="21"/>
        <v>12.00906</v>
      </c>
      <c r="M191" s="5">
        <f t="shared" si="22"/>
        <v>52.645041451670686</v>
      </c>
      <c r="N191" s="4"/>
    </row>
    <row r="192" spans="1:14" ht="15.75" x14ac:dyDescent="0.25">
      <c r="A192" s="9" t="str">
        <f t="shared" si="23"/>
        <v>-</v>
      </c>
      <c r="B192" s="8">
        <v>410</v>
      </c>
      <c r="C192" s="5" t="str">
        <f t="shared" si="24"/>
        <v/>
      </c>
      <c r="D192" s="5" t="str">
        <f t="shared" si="24"/>
        <v/>
      </c>
      <c r="E192" s="5" t="str">
        <f t="shared" si="24"/>
        <v/>
      </c>
      <c r="F192" s="5" t="str">
        <f t="shared" si="24"/>
        <v/>
      </c>
      <c r="G192" s="5">
        <f t="shared" si="24"/>
        <v>0.11625412100268009</v>
      </c>
      <c r="H192" s="7">
        <f t="shared" si="18"/>
        <v>0.11625412100268009</v>
      </c>
      <c r="I192" s="6">
        <f t="shared" si="19"/>
        <v>47.664189611098841</v>
      </c>
      <c r="J192" s="4"/>
      <c r="K192" s="5">
        <f t="shared" si="20"/>
        <v>64.823297871094425</v>
      </c>
      <c r="L192" s="5">
        <f t="shared" si="21"/>
        <v>12.15732</v>
      </c>
      <c r="M192" s="5">
        <f t="shared" si="22"/>
        <v>52.665977871094427</v>
      </c>
      <c r="N192" s="4"/>
    </row>
    <row r="193" spans="1:14" ht="15.75" x14ac:dyDescent="0.25">
      <c r="A193" s="9" t="str">
        <f t="shared" si="23"/>
        <v>-</v>
      </c>
      <c r="B193" s="8">
        <v>415</v>
      </c>
      <c r="C193" s="5" t="str">
        <f t="shared" si="24"/>
        <v/>
      </c>
      <c r="D193" s="5" t="str">
        <f t="shared" si="24"/>
        <v/>
      </c>
      <c r="E193" s="5" t="str">
        <f t="shared" si="24"/>
        <v/>
      </c>
      <c r="F193" s="5" t="str">
        <f t="shared" si="24"/>
        <v/>
      </c>
      <c r="G193" s="5">
        <f t="shared" si="24"/>
        <v>0.115150386480772</v>
      </c>
      <c r="H193" s="7">
        <f t="shared" si="18"/>
        <v>0.115150386480772</v>
      </c>
      <c r="I193" s="6">
        <f t="shared" si="19"/>
        <v>47.787410389520382</v>
      </c>
      <c r="J193" s="4"/>
      <c r="K193" s="5">
        <f t="shared" si="20"/>
        <v>64.990878129747713</v>
      </c>
      <c r="L193" s="5">
        <f t="shared" si="21"/>
        <v>12.305579999999999</v>
      </c>
      <c r="M193" s="5">
        <f t="shared" si="22"/>
        <v>52.685298129747714</v>
      </c>
      <c r="N193" s="4"/>
    </row>
    <row r="194" spans="1:14" ht="15.75" x14ac:dyDescent="0.25">
      <c r="A194" s="9" t="str">
        <f t="shared" si="23"/>
        <v>-</v>
      </c>
      <c r="B194" s="8">
        <v>420</v>
      </c>
      <c r="C194" s="5" t="str">
        <f t="shared" si="24"/>
        <v/>
      </c>
      <c r="D194" s="5" t="str">
        <f t="shared" si="24"/>
        <v/>
      </c>
      <c r="E194" s="5" t="str">
        <f t="shared" si="24"/>
        <v/>
      </c>
      <c r="F194" s="5" t="str">
        <f t="shared" si="24"/>
        <v/>
      </c>
      <c r="G194" s="5">
        <f t="shared" si="24"/>
        <v>0.11407016257177188</v>
      </c>
      <c r="H194" s="7">
        <f t="shared" si="18"/>
        <v>0.11407016257177188</v>
      </c>
      <c r="I194" s="6">
        <f t="shared" si="19"/>
        <v>47.909468280144189</v>
      </c>
      <c r="J194" s="4"/>
      <c r="K194" s="5">
        <f t="shared" si="20"/>
        <v>65.156876860996093</v>
      </c>
      <c r="L194" s="5">
        <f t="shared" si="21"/>
        <v>12.45384</v>
      </c>
      <c r="M194" s="5">
        <f t="shared" si="22"/>
        <v>52.703036860996093</v>
      </c>
      <c r="N194" s="4"/>
    </row>
    <row r="195" spans="1:14" ht="15.75" x14ac:dyDescent="0.25">
      <c r="A195" s="9" t="str">
        <f t="shared" si="23"/>
        <v>-</v>
      </c>
      <c r="B195" s="8">
        <v>425</v>
      </c>
      <c r="C195" s="5" t="str">
        <f t="shared" si="24"/>
        <v/>
      </c>
      <c r="D195" s="5" t="str">
        <f t="shared" si="24"/>
        <v/>
      </c>
      <c r="E195" s="5" t="str">
        <f t="shared" si="24"/>
        <v/>
      </c>
      <c r="F195" s="5" t="str">
        <f t="shared" si="24"/>
        <v/>
      </c>
      <c r="G195" s="5">
        <f t="shared" si="24"/>
        <v>0.11301267742978356</v>
      </c>
      <c r="H195" s="7">
        <f t="shared" si="18"/>
        <v>0.11301267742978356</v>
      </c>
      <c r="I195" s="6">
        <f t="shared" si="19"/>
        <v>48.03038790765801</v>
      </c>
      <c r="J195" s="4"/>
      <c r="K195" s="5">
        <f t="shared" si="20"/>
        <v>65.321327554414893</v>
      </c>
      <c r="L195" s="5">
        <f t="shared" si="21"/>
        <v>12.602099999999998</v>
      </c>
      <c r="M195" s="5">
        <f t="shared" si="22"/>
        <v>52.719227554414893</v>
      </c>
      <c r="N195" s="4"/>
    </row>
    <row r="196" spans="1:14" ht="15.75" x14ac:dyDescent="0.25">
      <c r="A196" s="9" t="str">
        <f t="shared" si="23"/>
        <v>-</v>
      </c>
      <c r="B196" s="8">
        <v>430</v>
      </c>
      <c r="C196" s="5" t="str">
        <f t="shared" si="24"/>
        <v/>
      </c>
      <c r="D196" s="5" t="str">
        <f t="shared" si="24"/>
        <v/>
      </c>
      <c r="E196" s="5" t="str">
        <f t="shared" si="24"/>
        <v/>
      </c>
      <c r="F196" s="5" t="str">
        <f t="shared" si="24"/>
        <v/>
      </c>
      <c r="G196" s="5">
        <f t="shared" si="24"/>
        <v>0.11197719323959811</v>
      </c>
      <c r="H196" s="7">
        <f t="shared" si="18"/>
        <v>0.11197719323959811</v>
      </c>
      <c r="I196" s="6">
        <f t="shared" si="19"/>
        <v>48.150193093027184</v>
      </c>
      <c r="J196" s="4"/>
      <c r="K196" s="5">
        <f t="shared" si="20"/>
        <v>65.484262606516964</v>
      </c>
      <c r="L196" s="5">
        <f t="shared" si="21"/>
        <v>12.750359999999999</v>
      </c>
      <c r="M196" s="5">
        <f t="shared" si="22"/>
        <v>52.733902606516963</v>
      </c>
      <c r="N196" s="4"/>
    </row>
    <row r="197" spans="1:14" ht="15.75" x14ac:dyDescent="0.25">
      <c r="A197" s="9" t="str">
        <f t="shared" si="23"/>
        <v>-</v>
      </c>
      <c r="B197" s="8">
        <v>435</v>
      </c>
      <c r="C197" s="5" t="str">
        <f t="shared" si="24"/>
        <v/>
      </c>
      <c r="D197" s="5" t="str">
        <f t="shared" si="24"/>
        <v/>
      </c>
      <c r="E197" s="5" t="str">
        <f t="shared" si="24"/>
        <v/>
      </c>
      <c r="F197" s="5" t="str">
        <f t="shared" si="24"/>
        <v/>
      </c>
      <c r="G197" s="5">
        <f t="shared" si="24"/>
        <v>0.11096300434190251</v>
      </c>
      <c r="H197" s="7">
        <f t="shared" si="18"/>
        <v>0.11096300434190251</v>
      </c>
      <c r="I197" s="6">
        <f t="shared" si="19"/>
        <v>48.268906888727592</v>
      </c>
      <c r="J197" s="4"/>
      <c r="K197" s="5">
        <f t="shared" si="20"/>
        <v>65.645713368669533</v>
      </c>
      <c r="L197" s="5">
        <f t="shared" si="21"/>
        <v>12.898619999999999</v>
      </c>
      <c r="M197" s="5">
        <f t="shared" si="22"/>
        <v>52.747093368669532</v>
      </c>
      <c r="N197" s="4"/>
    </row>
    <row r="198" spans="1:14" ht="15.75" x14ac:dyDescent="0.25">
      <c r="A198" s="9" t="str">
        <f t="shared" si="23"/>
        <v>-</v>
      </c>
      <c r="B198" s="8">
        <v>440</v>
      </c>
      <c r="C198" s="5" t="str">
        <f t="shared" si="24"/>
        <v/>
      </c>
      <c r="D198" s="5" t="str">
        <f t="shared" si="24"/>
        <v/>
      </c>
      <c r="E198" s="5" t="str">
        <f t="shared" si="24"/>
        <v/>
      </c>
      <c r="F198" s="5" t="str">
        <f t="shared" si="24"/>
        <v/>
      </c>
      <c r="G198" s="5">
        <f t="shared" si="24"/>
        <v>0.10996943548192857</v>
      </c>
      <c r="H198" s="7">
        <f t="shared" si="18"/>
        <v>0.10996943548192857</v>
      </c>
      <c r="I198" s="6">
        <f t="shared" si="19"/>
        <v>48.386551612048571</v>
      </c>
      <c r="J198" s="4"/>
      <c r="K198" s="5">
        <f t="shared" si="20"/>
        <v>65.805710192386059</v>
      </c>
      <c r="L198" s="5">
        <f t="shared" si="21"/>
        <v>13.04688</v>
      </c>
      <c r="M198" s="5">
        <f t="shared" si="22"/>
        <v>52.758830192386057</v>
      </c>
      <c r="N198" s="4"/>
    </row>
    <row r="199" spans="1:14" ht="15.75" x14ac:dyDescent="0.25">
      <c r="A199" s="9" t="str">
        <f t="shared" si="23"/>
        <v>-</v>
      </c>
      <c r="B199" s="8">
        <v>445</v>
      </c>
      <c r="C199" s="5" t="str">
        <f t="shared" si="24"/>
        <v/>
      </c>
      <c r="D199" s="5" t="str">
        <f t="shared" si="24"/>
        <v/>
      </c>
      <c r="E199" s="5" t="str">
        <f t="shared" si="24"/>
        <v/>
      </c>
      <c r="F199" s="5" t="str">
        <f t="shared" si="24"/>
        <v/>
      </c>
      <c r="G199" s="5">
        <f t="shared" si="24"/>
        <v>0.10899584017211744</v>
      </c>
      <c r="H199" s="7">
        <f t="shared" si="18"/>
        <v>0.10899584017211744</v>
      </c>
      <c r="I199" s="6">
        <f t="shared" si="19"/>
        <v>48.503148876592263</v>
      </c>
      <c r="J199" s="4"/>
      <c r="K199" s="5">
        <f t="shared" si="20"/>
        <v>65.964282472165479</v>
      </c>
      <c r="L199" s="5">
        <f t="shared" si="21"/>
        <v>13.195139999999999</v>
      </c>
      <c r="M199" s="5">
        <f t="shared" si="22"/>
        <v>52.769142472165484</v>
      </c>
      <c r="N199" s="4"/>
    </row>
    <row r="200" spans="1:14" ht="15.75" x14ac:dyDescent="0.25">
      <c r="A200" s="9" t="str">
        <f t="shared" si="23"/>
        <v>-</v>
      </c>
      <c r="B200" s="8">
        <v>450</v>
      </c>
      <c r="C200" s="5" t="str">
        <f t="shared" si="24"/>
        <v/>
      </c>
      <c r="D200" s="5" t="str">
        <f t="shared" si="24"/>
        <v/>
      </c>
      <c r="E200" s="5" t="str">
        <f t="shared" si="24"/>
        <v/>
      </c>
      <c r="F200" s="5" t="str">
        <f t="shared" si="24"/>
        <v/>
      </c>
      <c r="G200" s="5">
        <f t="shared" si="24"/>
        <v>0.10804159916019057</v>
      </c>
      <c r="H200" s="7">
        <f t="shared" si="18"/>
        <v>0.10804159916019057</v>
      </c>
      <c r="I200" s="6">
        <f t="shared" si="19"/>
        <v>48.618719622085756</v>
      </c>
      <c r="J200" s="4"/>
      <c r="K200" s="5">
        <f t="shared" si="20"/>
        <v>66.121458686036618</v>
      </c>
      <c r="L200" s="5">
        <f t="shared" si="21"/>
        <v>13.343399999999999</v>
      </c>
      <c r="M200" s="5">
        <f t="shared" si="22"/>
        <v>52.778058686036616</v>
      </c>
      <c r="N200" s="4"/>
    </row>
    <row r="201" spans="1:14" ht="15.75" x14ac:dyDescent="0.25">
      <c r="A201" s="9" t="str">
        <f t="shared" si="23"/>
        <v>-</v>
      </c>
      <c r="B201" s="8">
        <v>455</v>
      </c>
      <c r="C201" s="5" t="str">
        <f t="shared" si="24"/>
        <v/>
      </c>
      <c r="D201" s="5" t="str">
        <f t="shared" si="24"/>
        <v/>
      </c>
      <c r="E201" s="5" t="str">
        <f t="shared" si="24"/>
        <v/>
      </c>
      <c r="F201" s="5" t="str">
        <f t="shared" si="24"/>
        <v/>
      </c>
      <c r="G201" s="5">
        <f t="shared" si="24"/>
        <v>0.10710611899475758</v>
      </c>
      <c r="H201" s="7">
        <f t="shared" si="18"/>
        <v>0.10710611899475758</v>
      </c>
      <c r="I201" s="6">
        <f t="shared" si="19"/>
        <v>48.7332841426147</v>
      </c>
      <c r="J201" s="4"/>
      <c r="K201" s="5">
        <f t="shared" si="20"/>
        <v>66.277266433955987</v>
      </c>
      <c r="L201" s="5">
        <f t="shared" si="21"/>
        <v>13.49166</v>
      </c>
      <c r="M201" s="5">
        <f t="shared" si="22"/>
        <v>52.785606433955991</v>
      </c>
      <c r="N201" s="4"/>
    </row>
    <row r="202" spans="1:14" ht="15.75" x14ac:dyDescent="0.25">
      <c r="A202" s="9" t="str">
        <f t="shared" si="23"/>
        <v>-</v>
      </c>
      <c r="B202" s="8">
        <v>460</v>
      </c>
      <c r="C202" s="5" t="str">
        <f t="shared" si="24"/>
        <v/>
      </c>
      <c r="D202" s="5" t="str">
        <f t="shared" si="24"/>
        <v/>
      </c>
      <c r="E202" s="5" t="str">
        <f t="shared" si="24"/>
        <v/>
      </c>
      <c r="F202" s="5" t="str">
        <f t="shared" si="24"/>
        <v/>
      </c>
      <c r="G202" s="5">
        <f t="shared" si="24"/>
        <v>0.10618883068125566</v>
      </c>
      <c r="H202" s="7">
        <f t="shared" si="18"/>
        <v>0.10618883068125566</v>
      </c>
      <c r="I202" s="6">
        <f t="shared" si="19"/>
        <v>48.846862113377604</v>
      </c>
      <c r="J202" s="4"/>
      <c r="K202" s="5">
        <f t="shared" si="20"/>
        <v>66.431732474193538</v>
      </c>
      <c r="L202" s="5">
        <f t="shared" si="21"/>
        <v>13.63992</v>
      </c>
      <c r="M202" s="5">
        <f t="shared" si="22"/>
        <v>52.791812474193534</v>
      </c>
      <c r="N202" s="4"/>
    </row>
    <row r="203" spans="1:14" ht="15.75" x14ac:dyDescent="0.25">
      <c r="A203" s="9" t="str">
        <f t="shared" si="23"/>
        <v>-</v>
      </c>
      <c r="B203" s="8">
        <v>465</v>
      </c>
      <c r="C203" s="5" t="str">
        <f t="shared" si="24"/>
        <v/>
      </c>
      <c r="D203" s="5" t="str">
        <f t="shared" si="24"/>
        <v/>
      </c>
      <c r="E203" s="5" t="str">
        <f t="shared" si="24"/>
        <v/>
      </c>
      <c r="F203" s="5" t="str">
        <f t="shared" si="24"/>
        <v/>
      </c>
      <c r="G203" s="5">
        <f t="shared" si="24"/>
        <v>0.10528918842162253</v>
      </c>
      <c r="H203" s="7">
        <f t="shared" si="18"/>
        <v>0.10528918842162253</v>
      </c>
      <c r="I203" s="6">
        <f t="shared" si="19"/>
        <v>48.959472616054477</v>
      </c>
      <c r="J203" s="4"/>
      <c r="K203" s="5">
        <f t="shared" si="20"/>
        <v>66.58488275783408</v>
      </c>
      <c r="L203" s="5">
        <f t="shared" si="21"/>
        <v>13.788179999999999</v>
      </c>
      <c r="M203" s="5">
        <f t="shared" si="22"/>
        <v>52.796702757834083</v>
      </c>
      <c r="N203" s="4"/>
    </row>
    <row r="204" spans="1:14" ht="15.75" x14ac:dyDescent="0.25">
      <c r="A204" s="9" t="str">
        <f t="shared" si="23"/>
        <v>-</v>
      </c>
      <c r="B204" s="8">
        <v>470</v>
      </c>
      <c r="C204" s="5" t="str">
        <f t="shared" si="24"/>
        <v/>
      </c>
      <c r="D204" s="5" t="str">
        <f t="shared" si="24"/>
        <v/>
      </c>
      <c r="E204" s="5" t="str">
        <f t="shared" si="24"/>
        <v/>
      </c>
      <c r="F204" s="5" t="str">
        <f t="shared" si="24"/>
        <v/>
      </c>
      <c r="G204" s="5">
        <f t="shared" si="24"/>
        <v>0.1044066684316471</v>
      </c>
      <c r="H204" s="7">
        <f t="shared" si="18"/>
        <v>0.1044066684316471</v>
      </c>
      <c r="I204" s="6">
        <f t="shared" si="19"/>
        <v>49.071134162874138</v>
      </c>
      <c r="J204" s="4"/>
      <c r="K204" s="5">
        <f t="shared" si="20"/>
        <v>66.736742461508825</v>
      </c>
      <c r="L204" s="5">
        <f t="shared" si="21"/>
        <v>13.936439999999999</v>
      </c>
      <c r="M204" s="5">
        <f t="shared" si="22"/>
        <v>52.800302461508828</v>
      </c>
      <c r="N204" s="4"/>
    </row>
    <row r="205" spans="1:14" ht="15.75" x14ac:dyDescent="0.25">
      <c r="A205" s="9" t="str">
        <f t="shared" si="23"/>
        <v>-</v>
      </c>
      <c r="B205" s="8">
        <v>475</v>
      </c>
      <c r="C205" s="5" t="str">
        <f t="shared" si="24"/>
        <v/>
      </c>
      <c r="D205" s="5" t="str">
        <f t="shared" si="24"/>
        <v/>
      </c>
      <c r="E205" s="5" t="str">
        <f t="shared" si="24"/>
        <v/>
      </c>
      <c r="F205" s="5" t="str">
        <f t="shared" si="24"/>
        <v/>
      </c>
      <c r="G205" s="5">
        <f t="shared" si="24"/>
        <v>0.10354076783044625</v>
      </c>
      <c r="H205" s="7">
        <f t="shared" si="18"/>
        <v>0.10354076783044625</v>
      </c>
      <c r="I205" s="6">
        <f t="shared" si="19"/>
        <v>49.18186471946197</v>
      </c>
      <c r="J205" s="4"/>
      <c r="K205" s="5">
        <f t="shared" si="20"/>
        <v>66.887336018468289</v>
      </c>
      <c r="L205" s="5">
        <f t="shared" si="21"/>
        <v>14.0847</v>
      </c>
      <c r="M205" s="5">
        <f t="shared" si="22"/>
        <v>52.802636018468291</v>
      </c>
      <c r="N205" s="4"/>
    </row>
    <row r="206" spans="1:14" ht="15.75" x14ac:dyDescent="0.25">
      <c r="A206" s="9" t="str">
        <f t="shared" si="23"/>
        <v>MAX</v>
      </c>
      <c r="B206" s="8">
        <v>480</v>
      </c>
      <c r="C206" s="5" t="str">
        <f t="shared" ref="C206:G221" si="25">IF(AND($B206&gt;=C$105,$B206&lt;=C$106),(C$107/60)*$B206^(-C$108),"")</f>
        <v/>
      </c>
      <c r="D206" s="5" t="str">
        <f t="shared" si="25"/>
        <v/>
      </c>
      <c r="E206" s="5" t="str">
        <f t="shared" si="25"/>
        <v/>
      </c>
      <c r="F206" s="5" t="str">
        <f t="shared" si="25"/>
        <v/>
      </c>
      <c r="G206" s="5">
        <f t="shared" si="25"/>
        <v>0.10269100359695878</v>
      </c>
      <c r="H206" s="7">
        <f t="shared" si="18"/>
        <v>0.10269100359695878</v>
      </c>
      <c r="I206" s="6">
        <f t="shared" si="19"/>
        <v>49.291681726540212</v>
      </c>
      <c r="J206" s="4"/>
      <c r="K206" s="5">
        <f t="shared" si="20"/>
        <v>67.036687148094686</v>
      </c>
      <c r="L206" s="5">
        <f t="shared" si="21"/>
        <v>14.232959999999999</v>
      </c>
      <c r="M206" s="5">
        <f t="shared" si="22"/>
        <v>52.803727148094687</v>
      </c>
      <c r="N206" s="4"/>
    </row>
    <row r="207" spans="1:14" ht="15.75" x14ac:dyDescent="0.25">
      <c r="A207" s="9" t="str">
        <f t="shared" si="23"/>
        <v>-</v>
      </c>
      <c r="B207" s="8">
        <v>485</v>
      </c>
      <c r="C207" s="5" t="str">
        <f t="shared" si="25"/>
        <v/>
      </c>
      <c r="D207" s="5" t="str">
        <f t="shared" si="25"/>
        <v/>
      </c>
      <c r="E207" s="5" t="str">
        <f t="shared" si="25"/>
        <v/>
      </c>
      <c r="F207" s="5" t="str">
        <f t="shared" si="25"/>
        <v/>
      </c>
      <c r="G207" s="5">
        <f t="shared" si="25"/>
        <v>0.1018569115887651</v>
      </c>
      <c r="H207" s="7">
        <f t="shared" si="18"/>
        <v>0.1018569115887651</v>
      </c>
      <c r="I207" s="6">
        <f t="shared" si="19"/>
        <v>49.400602120551071</v>
      </c>
      <c r="J207" s="4"/>
      <c r="K207" s="5">
        <f t="shared" si="20"/>
        <v>67.184818883949461</v>
      </c>
      <c r="L207" s="5">
        <f t="shared" si="21"/>
        <v>14.381219999999999</v>
      </c>
      <c r="M207" s="5">
        <f t="shared" si="22"/>
        <v>52.803598883949462</v>
      </c>
      <c r="N207" s="4"/>
    </row>
    <row r="208" spans="1:14" ht="15.75" x14ac:dyDescent="0.25">
      <c r="A208" s="9" t="str">
        <f t="shared" si="23"/>
        <v>-</v>
      </c>
      <c r="B208" s="8">
        <v>490</v>
      </c>
      <c r="C208" s="5" t="str">
        <f t="shared" si="25"/>
        <v/>
      </c>
      <c r="D208" s="5" t="str">
        <f t="shared" si="25"/>
        <v/>
      </c>
      <c r="E208" s="5" t="str">
        <f t="shared" si="25"/>
        <v/>
      </c>
      <c r="F208" s="5" t="str">
        <f t="shared" si="25"/>
        <v/>
      </c>
      <c r="G208" s="5">
        <f t="shared" si="25"/>
        <v>0.10103804561890982</v>
      </c>
      <c r="H208" s="7">
        <f t="shared" si="18"/>
        <v>0.10103804561890982</v>
      </c>
      <c r="I208" s="6">
        <f t="shared" si="19"/>
        <v>49.508642353265813</v>
      </c>
      <c r="J208" s="4"/>
      <c r="K208" s="5">
        <f t="shared" si="20"/>
        <v>67.331753600441502</v>
      </c>
      <c r="L208" s="5">
        <f t="shared" si="21"/>
        <v>14.52948</v>
      </c>
      <c r="M208" s="5">
        <f t="shared" si="22"/>
        <v>52.802273600441502</v>
      </c>
      <c r="N208" s="4"/>
    </row>
    <row r="209" spans="1:14" ht="15.75" x14ac:dyDescent="0.25">
      <c r="A209" s="9" t="str">
        <f t="shared" si="23"/>
        <v>-</v>
      </c>
      <c r="B209" s="8">
        <v>495</v>
      </c>
      <c r="C209" s="5" t="str">
        <f t="shared" si="25"/>
        <v/>
      </c>
      <c r="D209" s="5" t="str">
        <f t="shared" si="25"/>
        <v/>
      </c>
      <c r="E209" s="5" t="str">
        <f t="shared" si="25"/>
        <v/>
      </c>
      <c r="F209" s="5" t="str">
        <f t="shared" si="25"/>
        <v/>
      </c>
      <c r="G209" s="5">
        <f t="shared" si="25"/>
        <v>0.10023397658674707</v>
      </c>
      <c r="H209" s="7">
        <f t="shared" si="18"/>
        <v>0.10023397658674707</v>
      </c>
      <c r="I209" s="6">
        <f t="shared" si="19"/>
        <v>49.6158184104398</v>
      </c>
      <c r="J209" s="4"/>
      <c r="K209" s="5">
        <f t="shared" si="20"/>
        <v>67.477513038198126</v>
      </c>
      <c r="L209" s="5">
        <f t="shared" si="21"/>
        <v>14.67774</v>
      </c>
      <c r="M209" s="5">
        <f t="shared" si="22"/>
        <v>52.799773038198126</v>
      </c>
      <c r="N209" s="4"/>
    </row>
    <row r="210" spans="1:14" ht="15.75" x14ac:dyDescent="0.25">
      <c r="A210" s="9" t="str">
        <f t="shared" si="23"/>
        <v>-</v>
      </c>
      <c r="B210" s="8">
        <v>500</v>
      </c>
      <c r="C210" s="5" t="str">
        <f t="shared" si="25"/>
        <v/>
      </c>
      <c r="D210" s="5" t="str">
        <f t="shared" si="25"/>
        <v/>
      </c>
      <c r="E210" s="5" t="str">
        <f t="shared" si="25"/>
        <v/>
      </c>
      <c r="F210" s="5" t="str">
        <f t="shared" si="25"/>
        <v/>
      </c>
      <c r="G210" s="5">
        <f t="shared" si="25"/>
        <v>9.9444291659138817E-2</v>
      </c>
      <c r="H210" s="7">
        <f t="shared" si="18"/>
        <v>9.9444291659138817E-2</v>
      </c>
      <c r="I210" s="6">
        <f t="shared" si="19"/>
        <v>49.722145829569406</v>
      </c>
      <c r="J210" s="4"/>
      <c r="K210" s="5">
        <f t="shared" si="20"/>
        <v>67.622118328214384</v>
      </c>
      <c r="L210" s="5">
        <f t="shared" si="21"/>
        <v>14.826000000000001</v>
      </c>
      <c r="M210" s="5">
        <f t="shared" si="22"/>
        <v>52.796118328214384</v>
      </c>
      <c r="N210" s="4"/>
    </row>
    <row r="211" spans="1:14" ht="15.75" x14ac:dyDescent="0.25">
      <c r="A211" s="9" t="str">
        <f t="shared" si="23"/>
        <v>-</v>
      </c>
      <c r="B211" s="8">
        <v>505</v>
      </c>
      <c r="C211" s="5" t="str">
        <f t="shared" si="25"/>
        <v/>
      </c>
      <c r="D211" s="5" t="str">
        <f t="shared" si="25"/>
        <v/>
      </c>
      <c r="E211" s="5" t="str">
        <f t="shared" si="25"/>
        <v/>
      </c>
      <c r="F211" s="5" t="str">
        <f t="shared" si="25"/>
        <v/>
      </c>
      <c r="G211" s="5">
        <f t="shared" si="25"/>
        <v>9.8668593498616591E-2</v>
      </c>
      <c r="H211" s="7">
        <f t="shared" si="18"/>
        <v>9.8668593498616591E-2</v>
      </c>
      <c r="I211" s="6">
        <f t="shared" si="19"/>
        <v>49.827639716801379</v>
      </c>
      <c r="J211" s="4"/>
      <c r="K211" s="5">
        <f t="shared" si="20"/>
        <v>67.765590014849877</v>
      </c>
      <c r="L211" s="5">
        <f t="shared" si="21"/>
        <v>14.974259999999999</v>
      </c>
      <c r="M211" s="5">
        <f t="shared" si="22"/>
        <v>52.791330014849876</v>
      </c>
      <c r="N211" s="4"/>
    </row>
    <row r="212" spans="1:14" ht="15.75" x14ac:dyDescent="0.25">
      <c r="A212" s="9" t="str">
        <f t="shared" si="23"/>
        <v>-</v>
      </c>
      <c r="B212" s="8">
        <v>510</v>
      </c>
      <c r="C212" s="5" t="str">
        <f t="shared" si="25"/>
        <v/>
      </c>
      <c r="D212" s="5" t="str">
        <f t="shared" si="25"/>
        <v/>
      </c>
      <c r="E212" s="5" t="str">
        <f t="shared" si="25"/>
        <v/>
      </c>
      <c r="F212" s="5" t="str">
        <f t="shared" si="25"/>
        <v/>
      </c>
      <c r="G212" s="5">
        <f t="shared" si="25"/>
        <v>9.7906499535382135E-2</v>
      </c>
      <c r="H212" s="7">
        <f t="shared" si="18"/>
        <v>9.7906499535382135E-2</v>
      </c>
      <c r="I212" s="6">
        <f t="shared" si="19"/>
        <v>49.932314763044886</v>
      </c>
      <c r="J212" s="4"/>
      <c r="K212" s="5">
        <f t="shared" si="20"/>
        <v>67.907948077741054</v>
      </c>
      <c r="L212" s="5">
        <f t="shared" si="21"/>
        <v>15.122519999999998</v>
      </c>
      <c r="M212" s="5">
        <f t="shared" si="22"/>
        <v>52.785428077741059</v>
      </c>
      <c r="N212" s="4"/>
    </row>
    <row r="213" spans="1:14" ht="15.75" x14ac:dyDescent="0.25">
      <c r="A213" s="9" t="str">
        <f t="shared" si="23"/>
        <v>-</v>
      </c>
      <c r="B213" s="8">
        <v>515</v>
      </c>
      <c r="C213" s="5" t="str">
        <f t="shared" si="25"/>
        <v/>
      </c>
      <c r="D213" s="5" t="str">
        <f t="shared" si="25"/>
        <v/>
      </c>
      <c r="E213" s="5" t="str">
        <f t="shared" si="25"/>
        <v/>
      </c>
      <c r="F213" s="5" t="str">
        <f t="shared" si="25"/>
        <v/>
      </c>
      <c r="G213" s="5">
        <f t="shared" si="25"/>
        <v>9.7157641280250909E-2</v>
      </c>
      <c r="H213" s="7">
        <f t="shared" si="18"/>
        <v>9.7157641280250909E-2</v>
      </c>
      <c r="I213" s="6">
        <f t="shared" si="19"/>
        <v>50.036185259329216</v>
      </c>
      <c r="J213" s="4"/>
      <c r="K213" s="5">
        <f t="shared" si="20"/>
        <v>68.049211952687742</v>
      </c>
      <c r="L213" s="5">
        <f t="shared" si="21"/>
        <v>15.270779999999998</v>
      </c>
      <c r="M213" s="5">
        <f t="shared" si="22"/>
        <v>52.77843195268774</v>
      </c>
      <c r="N213" s="4"/>
    </row>
    <row r="214" spans="1:14" ht="15.75" x14ac:dyDescent="0.25">
      <c r="A214" s="9" t="str">
        <f t="shared" si="23"/>
        <v>-</v>
      </c>
      <c r="B214" s="8">
        <v>520</v>
      </c>
      <c r="C214" s="5" t="str">
        <f t="shared" si="25"/>
        <v/>
      </c>
      <c r="D214" s="5" t="str">
        <f t="shared" si="25"/>
        <v/>
      </c>
      <c r="E214" s="5" t="str">
        <f t="shared" si="25"/>
        <v/>
      </c>
      <c r="F214" s="5" t="str">
        <f t="shared" si="25"/>
        <v/>
      </c>
      <c r="G214" s="5">
        <f t="shared" si="25"/>
        <v>9.6421663675867672E-2</v>
      </c>
      <c r="H214" s="7">
        <f t="shared" si="18"/>
        <v>9.6421663675867672E-2</v>
      </c>
      <c r="I214" s="6">
        <f t="shared" si="19"/>
        <v>50.139265111451188</v>
      </c>
      <c r="J214" s="4"/>
      <c r="K214" s="5">
        <f t="shared" si="20"/>
        <v>68.189400551573627</v>
      </c>
      <c r="L214" s="5">
        <f t="shared" si="21"/>
        <v>15.419039999999999</v>
      </c>
      <c r="M214" s="5">
        <f t="shared" si="22"/>
        <v>52.770360551573631</v>
      </c>
      <c r="N214" s="4"/>
    </row>
    <row r="215" spans="1:14" ht="15.75" x14ac:dyDescent="0.25">
      <c r="A215" s="9" t="str">
        <f t="shared" si="23"/>
        <v>-</v>
      </c>
      <c r="B215" s="8">
        <v>525</v>
      </c>
      <c r="C215" s="5" t="str">
        <f t="shared" si="25"/>
        <v/>
      </c>
      <c r="D215" s="5" t="str">
        <f t="shared" si="25"/>
        <v/>
      </c>
      <c r="E215" s="5" t="str">
        <f t="shared" si="25"/>
        <v/>
      </c>
      <c r="F215" s="5" t="str">
        <f t="shared" si="25"/>
        <v/>
      </c>
      <c r="G215" s="5">
        <f t="shared" si="25"/>
        <v>9.5698224483715025E-2</v>
      </c>
      <c r="H215" s="7">
        <f t="shared" si="18"/>
        <v>9.5698224483715025E-2</v>
      </c>
      <c r="I215" s="6">
        <f t="shared" si="19"/>
        <v>50.241567853950386</v>
      </c>
      <c r="J215" s="4"/>
      <c r="K215" s="5">
        <f t="shared" si="20"/>
        <v>68.328532281372517</v>
      </c>
      <c r="L215" s="5">
        <f t="shared" si="21"/>
        <v>15.567299999999999</v>
      </c>
      <c r="M215" s="5">
        <f t="shared" si="22"/>
        <v>52.761232281372514</v>
      </c>
      <c r="N215" s="4"/>
    </row>
    <row r="216" spans="1:14" ht="15.75" x14ac:dyDescent="0.25">
      <c r="A216" s="9" t="str">
        <f t="shared" si="23"/>
        <v>-</v>
      </c>
      <c r="B216" s="8">
        <v>530</v>
      </c>
      <c r="C216" s="5" t="str">
        <f t="shared" si="25"/>
        <v/>
      </c>
      <c r="D216" s="5" t="str">
        <f t="shared" si="25"/>
        <v/>
      </c>
      <c r="E216" s="5" t="str">
        <f t="shared" si="25"/>
        <v/>
      </c>
      <c r="F216" s="5" t="str">
        <f t="shared" si="25"/>
        <v/>
      </c>
      <c r="G216" s="5">
        <f t="shared" si="25"/>
        <v>9.4986993704622394E-2</v>
      </c>
      <c r="H216" s="7">
        <f t="shared" si="18"/>
        <v>9.4986993704622394E-2</v>
      </c>
      <c r="I216" s="6">
        <f t="shared" si="19"/>
        <v>50.343106663449866</v>
      </c>
      <c r="J216" s="4"/>
      <c r="K216" s="5">
        <f t="shared" si="20"/>
        <v>68.466625062291811</v>
      </c>
      <c r="L216" s="5">
        <f t="shared" si="21"/>
        <v>15.71556</v>
      </c>
      <c r="M216" s="5">
        <f t="shared" si="22"/>
        <v>52.751065062291815</v>
      </c>
      <c r="N216" s="4"/>
    </row>
    <row r="217" spans="1:14" ht="15.75" x14ac:dyDescent="0.25">
      <c r="A217" s="9" t="str">
        <f t="shared" si="23"/>
        <v>-</v>
      </c>
      <c r="B217" s="8">
        <v>535</v>
      </c>
      <c r="C217" s="5" t="str">
        <f t="shared" si="25"/>
        <v/>
      </c>
      <c r="D217" s="5" t="str">
        <f t="shared" si="25"/>
        <v/>
      </c>
      <c r="E217" s="5" t="str">
        <f t="shared" si="25"/>
        <v/>
      </c>
      <c r="F217" s="5" t="str">
        <f t="shared" si="25"/>
        <v/>
      </c>
      <c r="G217" s="5">
        <f t="shared" si="25"/>
        <v>9.4287653030647497E-2</v>
      </c>
      <c r="H217" s="7">
        <f t="shared" si="18"/>
        <v>9.4287653030647497E-2</v>
      </c>
      <c r="I217" s="6">
        <f t="shared" si="19"/>
        <v>50.443894371396411</v>
      </c>
      <c r="J217" s="4"/>
      <c r="K217" s="5">
        <f t="shared" si="20"/>
        <v>68.603696345099124</v>
      </c>
      <c r="L217" s="5">
        <f t="shared" si="21"/>
        <v>15.86382</v>
      </c>
      <c r="M217" s="5">
        <f t="shared" si="22"/>
        <v>52.73987634509912</v>
      </c>
      <c r="N217" s="4"/>
    </row>
    <row r="218" spans="1:14" ht="15.75" x14ac:dyDescent="0.25">
      <c r="A218" s="9" t="str">
        <f t="shared" si="23"/>
        <v>-</v>
      </c>
      <c r="B218" s="8">
        <v>540</v>
      </c>
      <c r="C218" s="5" t="str">
        <f t="shared" si="25"/>
        <v/>
      </c>
      <c r="D218" s="5" t="str">
        <f t="shared" si="25"/>
        <v/>
      </c>
      <c r="E218" s="5" t="str">
        <f t="shared" si="25"/>
        <v/>
      </c>
      <c r="F218" s="5" t="str">
        <f t="shared" si="25"/>
        <v/>
      </c>
      <c r="G218" s="5">
        <f t="shared" si="25"/>
        <v>9.3599895326357388E-2</v>
      </c>
      <c r="H218" s="7">
        <f t="shared" si="18"/>
        <v>9.3599895326357388E-2</v>
      </c>
      <c r="I218" s="6">
        <f t="shared" si="19"/>
        <v>50.54394347623299</v>
      </c>
      <c r="J218" s="4"/>
      <c r="K218" s="5">
        <f t="shared" si="20"/>
        <v>68.739763127676866</v>
      </c>
      <c r="L218" s="5">
        <f t="shared" si="21"/>
        <v>16.012080000000001</v>
      </c>
      <c r="M218" s="5">
        <f t="shared" si="22"/>
        <v>52.727683127676869</v>
      </c>
      <c r="N218" s="4"/>
    </row>
    <row r="219" spans="1:14" ht="15.75" x14ac:dyDescent="0.25">
      <c r="A219" s="9" t="str">
        <f t="shared" si="23"/>
        <v>-</v>
      </c>
      <c r="B219" s="8">
        <v>545</v>
      </c>
      <c r="C219" s="5" t="str">
        <f t="shared" si="25"/>
        <v/>
      </c>
      <c r="D219" s="5" t="str">
        <f t="shared" si="25"/>
        <v/>
      </c>
      <c r="E219" s="5" t="str">
        <f t="shared" si="25"/>
        <v/>
      </c>
      <c r="F219" s="5" t="str">
        <f t="shared" si="25"/>
        <v/>
      </c>
      <c r="G219" s="5">
        <f t="shared" si="25"/>
        <v>9.2923424137676583E-2</v>
      </c>
      <c r="H219" s="7">
        <f t="shared" si="18"/>
        <v>9.2923424137676583E-2</v>
      </c>
      <c r="I219" s="6">
        <f t="shared" si="19"/>
        <v>50.643266155033736</v>
      </c>
      <c r="J219" s="4"/>
      <c r="K219" s="5">
        <f t="shared" si="20"/>
        <v>68.874841970845878</v>
      </c>
      <c r="L219" s="5">
        <f t="shared" si="21"/>
        <v>16.160339999999998</v>
      </c>
      <c r="M219" s="5">
        <f t="shared" si="22"/>
        <v>52.71450197084588</v>
      </c>
      <c r="N219" s="4"/>
    </row>
    <row r="220" spans="1:14" ht="15.75" x14ac:dyDescent="0.25">
      <c r="A220" s="9" t="str">
        <f t="shared" si="23"/>
        <v>-</v>
      </c>
      <c r="B220" s="8">
        <v>550</v>
      </c>
      <c r="C220" s="5" t="str">
        <f t="shared" si="25"/>
        <v/>
      </c>
      <c r="D220" s="5" t="str">
        <f t="shared" si="25"/>
        <v/>
      </c>
      <c r="E220" s="5" t="str">
        <f t="shared" si="25"/>
        <v/>
      </c>
      <c r="F220" s="5" t="str">
        <f t="shared" si="25"/>
        <v/>
      </c>
      <c r="G220" s="5">
        <f t="shared" si="25"/>
        <v>9.2257953226598508E-2</v>
      </c>
      <c r="H220" s="7">
        <f t="shared" si="18"/>
        <v>9.2257953226598508E-2</v>
      </c>
      <c r="I220" s="6">
        <f t="shared" si="19"/>
        <v>50.741874274629183</v>
      </c>
      <c r="J220" s="4"/>
      <c r="K220" s="5">
        <f t="shared" si="20"/>
        <v>69.00894901349568</v>
      </c>
      <c r="L220" s="5">
        <f t="shared" si="21"/>
        <v>16.308599999999998</v>
      </c>
      <c r="M220" s="5">
        <f t="shared" si="22"/>
        <v>52.700349013495682</v>
      </c>
      <c r="N220" s="4"/>
    </row>
    <row r="221" spans="1:14" ht="15.75" x14ac:dyDescent="0.25">
      <c r="A221" s="9" t="str">
        <f t="shared" si="23"/>
        <v>-</v>
      </c>
      <c r="B221" s="8">
        <v>555</v>
      </c>
      <c r="C221" s="5" t="str">
        <f t="shared" si="25"/>
        <v/>
      </c>
      <c r="D221" s="5" t="str">
        <f t="shared" si="25"/>
        <v/>
      </c>
      <c r="E221" s="5" t="str">
        <f t="shared" si="25"/>
        <v/>
      </c>
      <c r="F221" s="5" t="str">
        <f t="shared" si="25"/>
        <v/>
      </c>
      <c r="G221" s="5">
        <f t="shared" si="25"/>
        <v>9.1603206130179957E-2</v>
      </c>
      <c r="H221" s="7">
        <f t="shared" si="18"/>
        <v>9.1603206130179957E-2</v>
      </c>
      <c r="I221" s="6">
        <f t="shared" si="19"/>
        <v>50.839779402249874</v>
      </c>
      <c r="J221" s="4"/>
      <c r="K221" s="5">
        <f t="shared" si="20"/>
        <v>69.142099987059837</v>
      </c>
      <c r="L221" s="5">
        <f t="shared" si="21"/>
        <v>16.456859999999999</v>
      </c>
      <c r="M221" s="5">
        <f t="shared" si="22"/>
        <v>52.685239987059838</v>
      </c>
      <c r="N221" s="4"/>
    </row>
    <row r="222" spans="1:14" ht="15.75" x14ac:dyDescent="0.25">
      <c r="A222" s="9" t="str">
        <f t="shared" si="23"/>
        <v>-</v>
      </c>
      <c r="B222" s="8">
        <v>560</v>
      </c>
      <c r="C222" s="5" t="str">
        <f t="shared" ref="C222:G237" si="26">IF(AND($B222&gt;=C$105,$B222&lt;=C$106),(C$107/60)*$B222^(-C$108),"")</f>
        <v/>
      </c>
      <c r="D222" s="5" t="str">
        <f t="shared" si="26"/>
        <v/>
      </c>
      <c r="E222" s="5" t="str">
        <f t="shared" si="26"/>
        <v/>
      </c>
      <c r="F222" s="5" t="str">
        <f t="shared" si="26"/>
        <v/>
      </c>
      <c r="G222" s="5">
        <f t="shared" si="26"/>
        <v>9.0958915742342897E-2</v>
      </c>
      <c r="H222" s="7">
        <f t="shared" si="18"/>
        <v>9.0958915742342897E-2</v>
      </c>
      <c r="I222" s="6">
        <f t="shared" si="19"/>
        <v>50.936992815712024</v>
      </c>
      <c r="J222" s="4"/>
      <c r="K222" s="5">
        <f t="shared" si="20"/>
        <v>69.274310229368353</v>
      </c>
      <c r="L222" s="5">
        <f t="shared" si="21"/>
        <v>16.605119999999999</v>
      </c>
      <c r="M222" s="5">
        <f t="shared" si="22"/>
        <v>52.669190229368354</v>
      </c>
      <c r="N222" s="4"/>
    </row>
    <row r="223" spans="1:14" ht="15.75" x14ac:dyDescent="0.25">
      <c r="A223" s="9" t="str">
        <f t="shared" si="23"/>
        <v>-</v>
      </c>
      <c r="B223" s="8">
        <v>565</v>
      </c>
      <c r="C223" s="5" t="str">
        <f t="shared" si="26"/>
        <v/>
      </c>
      <c r="D223" s="5" t="str">
        <f t="shared" si="26"/>
        <v/>
      </c>
      <c r="E223" s="5" t="str">
        <f t="shared" si="26"/>
        <v/>
      </c>
      <c r="F223" s="5" t="str">
        <f t="shared" si="26"/>
        <v/>
      </c>
      <c r="G223" s="5">
        <f t="shared" si="26"/>
        <v>9.0324823917113675E-2</v>
      </c>
      <c r="H223" s="7">
        <f t="shared" si="18"/>
        <v>9.0324823917113675E-2</v>
      </c>
      <c r="I223" s="6">
        <f t="shared" si="19"/>
        <v>51.033525513169224</v>
      </c>
      <c r="J223" s="4"/>
      <c r="K223" s="5">
        <f t="shared" si="20"/>
        <v>69.405594697910146</v>
      </c>
      <c r="L223" s="5">
        <f t="shared" si="21"/>
        <v>16.753379999999996</v>
      </c>
      <c r="M223" s="5">
        <f t="shared" si="22"/>
        <v>52.652214697910154</v>
      </c>
      <c r="N223" s="4"/>
    </row>
    <row r="224" spans="1:14" ht="15.75" x14ac:dyDescent="0.25">
      <c r="A224" s="9" t="str">
        <f t="shared" si="23"/>
        <v>-</v>
      </c>
      <c r="B224" s="8">
        <v>570</v>
      </c>
      <c r="C224" s="5" t="str">
        <f t="shared" si="26"/>
        <v/>
      </c>
      <c r="D224" s="5" t="str">
        <f t="shared" si="26"/>
        <v/>
      </c>
      <c r="E224" s="5" t="str">
        <f t="shared" si="26"/>
        <v/>
      </c>
      <c r="F224" s="5" t="str">
        <f t="shared" si="26"/>
        <v/>
      </c>
      <c r="G224" s="5">
        <f t="shared" si="26"/>
        <v>8.9700681092023143E-2</v>
      </c>
      <c r="H224" s="7">
        <f t="shared" si="18"/>
        <v>8.9700681092023143E-2</v>
      </c>
      <c r="I224" s="6">
        <f t="shared" si="19"/>
        <v>51.129388222453194</v>
      </c>
      <c r="J224" s="4"/>
      <c r="K224" s="5">
        <f t="shared" si="20"/>
        <v>69.535967982536349</v>
      </c>
      <c r="L224" s="5">
        <f t="shared" si="21"/>
        <v>16.90164</v>
      </c>
      <c r="M224" s="5">
        <f t="shared" si="22"/>
        <v>52.634327982536348</v>
      </c>
      <c r="N224" s="4"/>
    </row>
    <row r="225" spans="1:14" ht="15.75" x14ac:dyDescent="0.25">
      <c r="A225" s="9" t="str">
        <f t="shared" si="23"/>
        <v>-</v>
      </c>
      <c r="B225" s="8">
        <v>575</v>
      </c>
      <c r="C225" s="5" t="str">
        <f t="shared" si="26"/>
        <v/>
      </c>
      <c r="D225" s="5" t="str">
        <f t="shared" si="26"/>
        <v/>
      </c>
      <c r="E225" s="5" t="str">
        <f t="shared" si="26"/>
        <v/>
      </c>
      <c r="F225" s="5" t="str">
        <f t="shared" si="26"/>
        <v/>
      </c>
      <c r="G225" s="5">
        <f t="shared" si="26"/>
        <v>8.9086245930473915E-2</v>
      </c>
      <c r="H225" s="7">
        <f t="shared" si="18"/>
        <v>8.9086245930473915E-2</v>
      </c>
      <c r="I225" s="6">
        <f t="shared" si="19"/>
        <v>51.224591410022498</v>
      </c>
      <c r="J225" s="4"/>
      <c r="K225" s="5">
        <f t="shared" si="20"/>
        <v>69.665444317630588</v>
      </c>
      <c r="L225" s="5">
        <f t="shared" si="21"/>
        <v>17.049899999999997</v>
      </c>
      <c r="M225" s="5">
        <f t="shared" si="22"/>
        <v>52.615544317630594</v>
      </c>
      <c r="N225" s="4"/>
    </row>
    <row r="226" spans="1:14" ht="15.75" x14ac:dyDescent="0.25">
      <c r="A226" s="9" t="str">
        <f t="shared" si="23"/>
        <v>-</v>
      </c>
      <c r="B226" s="8">
        <v>580</v>
      </c>
      <c r="C226" s="5" t="str">
        <f t="shared" si="26"/>
        <v/>
      </c>
      <c r="D226" s="5" t="str">
        <f t="shared" si="26"/>
        <v/>
      </c>
      <c r="E226" s="5" t="str">
        <f t="shared" si="26"/>
        <v/>
      </c>
      <c r="F226" s="5" t="str">
        <f t="shared" si="26"/>
        <v/>
      </c>
      <c r="G226" s="5">
        <f t="shared" si="26"/>
        <v>8.8481284981967667E-2</v>
      </c>
      <c r="H226" s="7">
        <f t="shared" si="18"/>
        <v>8.8481284981967667E-2</v>
      </c>
      <c r="I226" s="6">
        <f t="shared" si="19"/>
        <v>51.319145289541247</v>
      </c>
      <c r="J226" s="4"/>
      <c r="K226" s="5">
        <f t="shared" si="20"/>
        <v>69.794037593776096</v>
      </c>
      <c r="L226" s="5">
        <f t="shared" si="21"/>
        <v>17.198160000000001</v>
      </c>
      <c r="M226" s="5">
        <f t="shared" si="22"/>
        <v>52.595877593776095</v>
      </c>
      <c r="N226" s="4"/>
    </row>
    <row r="227" spans="1:14" ht="15.75" x14ac:dyDescent="0.25">
      <c r="A227" s="9" t="str">
        <f t="shared" si="23"/>
        <v>-</v>
      </c>
      <c r="B227" s="8">
        <v>585</v>
      </c>
      <c r="C227" s="5" t="str">
        <f t="shared" si="26"/>
        <v/>
      </c>
      <c r="D227" s="5" t="str">
        <f t="shared" si="26"/>
        <v/>
      </c>
      <c r="E227" s="5" t="str">
        <f t="shared" si="26"/>
        <v/>
      </c>
      <c r="F227" s="5" t="str">
        <f t="shared" si="26"/>
        <v/>
      </c>
      <c r="G227" s="5">
        <f t="shared" si="26"/>
        <v>8.7885572359151898E-2</v>
      </c>
      <c r="H227" s="7">
        <f t="shared" si="18"/>
        <v>8.7885572359151898E-2</v>
      </c>
      <c r="I227" s="6">
        <f t="shared" si="19"/>
        <v>51.413059830103862</v>
      </c>
      <c r="J227" s="4"/>
      <c r="K227" s="5">
        <f t="shared" si="20"/>
        <v>69.921761368941247</v>
      </c>
      <c r="L227" s="5">
        <f t="shared" si="21"/>
        <v>17.346419999999998</v>
      </c>
      <c r="M227" s="5">
        <f t="shared" si="22"/>
        <v>52.575341368941253</v>
      </c>
      <c r="N227" s="4"/>
    </row>
    <row r="228" spans="1:14" ht="15.75" x14ac:dyDescent="0.25">
      <c r="A228" s="9" t="str">
        <f t="shared" si="23"/>
        <v>-</v>
      </c>
      <c r="B228" s="8">
        <v>590</v>
      </c>
      <c r="C228" s="5" t="str">
        <f t="shared" si="26"/>
        <v/>
      </c>
      <c r="D228" s="5" t="str">
        <f t="shared" si="26"/>
        <v/>
      </c>
      <c r="E228" s="5" t="str">
        <f t="shared" si="26"/>
        <v/>
      </c>
      <c r="F228" s="5" t="str">
        <f t="shared" si="26"/>
        <v/>
      </c>
      <c r="G228" s="5">
        <f t="shared" si="26"/>
        <v>8.7298889430721019E-2</v>
      </c>
      <c r="H228" s="7">
        <f t="shared" si="18"/>
        <v>8.7298889430721019E-2</v>
      </c>
      <c r="I228" s="6">
        <f t="shared" si="19"/>
        <v>51.506344764125402</v>
      </c>
      <c r="J228" s="4"/>
      <c r="K228" s="5">
        <f t="shared" si="20"/>
        <v>70.048628879210554</v>
      </c>
      <c r="L228" s="5">
        <f t="shared" si="21"/>
        <v>17.494679999999999</v>
      </c>
      <c r="M228" s="5">
        <f t="shared" si="22"/>
        <v>52.553948879210552</v>
      </c>
      <c r="N228" s="4"/>
    </row>
    <row r="229" spans="1:14" ht="15.75" x14ac:dyDescent="0.25">
      <c r="A229" s="9" t="str">
        <f t="shared" si="23"/>
        <v>-</v>
      </c>
      <c r="B229" s="8">
        <v>595</v>
      </c>
      <c r="C229" s="5" t="str">
        <f t="shared" si="26"/>
        <v/>
      </c>
      <c r="D229" s="5" t="str">
        <f t="shared" si="26"/>
        <v/>
      </c>
      <c r="E229" s="5" t="str">
        <f t="shared" si="26"/>
        <v/>
      </c>
      <c r="F229" s="5" t="str">
        <f t="shared" si="26"/>
        <v/>
      </c>
      <c r="G229" s="5">
        <f t="shared" si="26"/>
        <v>8.6721024529263516E-2</v>
      </c>
      <c r="H229" s="7">
        <f t="shared" si="18"/>
        <v>8.6721024529263516E-2</v>
      </c>
      <c r="I229" s="6">
        <f t="shared" si="19"/>
        <v>51.599009594911792</v>
      </c>
      <c r="J229" s="4"/>
      <c r="K229" s="5">
        <f t="shared" si="20"/>
        <v>70.174653049080035</v>
      </c>
      <c r="L229" s="5">
        <f t="shared" si="21"/>
        <v>17.642939999999999</v>
      </c>
      <c r="M229" s="5">
        <f t="shared" si="22"/>
        <v>52.531713049080039</v>
      </c>
      <c r="N229" s="4"/>
    </row>
    <row r="230" spans="1:14" ht="15.75" x14ac:dyDescent="0.25">
      <c r="A230" s="9" t="str">
        <f t="shared" si="23"/>
        <v>-</v>
      </c>
      <c r="B230" s="8">
        <v>600</v>
      </c>
      <c r="C230" s="5" t="str">
        <f t="shared" si="26"/>
        <v/>
      </c>
      <c r="D230" s="5" t="str">
        <f t="shared" si="26"/>
        <v/>
      </c>
      <c r="E230" s="5" t="str">
        <f t="shared" si="26"/>
        <v/>
      </c>
      <c r="F230" s="5" t="str">
        <f t="shared" si="26"/>
        <v/>
      </c>
      <c r="G230" s="5">
        <f t="shared" si="26"/>
        <v>8.6151772673213084E-2</v>
      </c>
      <c r="H230" s="7">
        <f t="shared" si="18"/>
        <v>8.6151772673213084E-2</v>
      </c>
      <c r="I230" s="6">
        <f t="shared" si="19"/>
        <v>51.691063603927851</v>
      </c>
      <c r="J230" s="4"/>
      <c r="K230" s="5">
        <f t="shared" si="20"/>
        <v>70.299846501341875</v>
      </c>
      <c r="L230" s="5">
        <f t="shared" si="21"/>
        <v>17.7912</v>
      </c>
      <c r="M230" s="5">
        <f t="shared" si="22"/>
        <v>52.508646501341872</v>
      </c>
      <c r="N230" s="4"/>
    </row>
    <row r="231" spans="1:14" ht="15.75" x14ac:dyDescent="0.25">
      <c r="A231" s="9" t="str">
        <f t="shared" si="23"/>
        <v>-</v>
      </c>
      <c r="B231" s="8">
        <v>605</v>
      </c>
      <c r="C231" s="5" t="str">
        <f t="shared" si="26"/>
        <v/>
      </c>
      <c r="D231" s="5" t="str">
        <f t="shared" si="26"/>
        <v/>
      </c>
      <c r="E231" s="5" t="str">
        <f t="shared" si="26"/>
        <v/>
      </c>
      <c r="F231" s="5" t="str">
        <f t="shared" si="26"/>
        <v/>
      </c>
      <c r="G231" s="5">
        <f t="shared" si="26"/>
        <v>8.5590935302107304E-2</v>
      </c>
      <c r="H231" s="7">
        <f t="shared" si="18"/>
        <v>8.5590935302107304E-2</v>
      </c>
      <c r="I231" s="6">
        <f t="shared" si="19"/>
        <v>51.782515857774918</v>
      </c>
      <c r="J231" s="4"/>
      <c r="K231" s="5">
        <f t="shared" si="20"/>
        <v>70.424221566573891</v>
      </c>
      <c r="L231" s="5">
        <f t="shared" si="21"/>
        <v>17.93946</v>
      </c>
      <c r="M231" s="5">
        <f t="shared" si="22"/>
        <v>52.484761566573894</v>
      </c>
      <c r="N231" s="4"/>
    </row>
    <row r="232" spans="1:14" ht="15.75" x14ac:dyDescent="0.25">
      <c r="A232" s="9" t="str">
        <f t="shared" si="23"/>
        <v>-</v>
      </c>
      <c r="B232" s="8">
        <v>610</v>
      </c>
      <c r="C232" s="5" t="str">
        <f t="shared" si="26"/>
        <v/>
      </c>
      <c r="D232" s="5" t="str">
        <f t="shared" si="26"/>
        <v/>
      </c>
      <c r="E232" s="5" t="str">
        <f t="shared" si="26"/>
        <v/>
      </c>
      <c r="F232" s="5" t="str">
        <f t="shared" si="26"/>
        <v/>
      </c>
      <c r="G232" s="5">
        <f t="shared" si="26"/>
        <v>8.5038320024416969E-2</v>
      </c>
      <c r="H232" s="7">
        <f t="shared" si="18"/>
        <v>8.5038320024416969E-2</v>
      </c>
      <c r="I232" s="6">
        <f t="shared" si="19"/>
        <v>51.873375214894352</v>
      </c>
      <c r="J232" s="4"/>
      <c r="K232" s="5">
        <f t="shared" si="20"/>
        <v>70.547790292256323</v>
      </c>
      <c r="L232" s="5">
        <f t="shared" si="21"/>
        <v>18.087719999999997</v>
      </c>
      <c r="M232" s="5">
        <f t="shared" si="22"/>
        <v>52.460070292256326</v>
      </c>
      <c r="N232" s="4"/>
    </row>
    <row r="233" spans="1:14" ht="15.75" x14ac:dyDescent="0.25">
      <c r="A233" s="9" t="str">
        <f t="shared" si="23"/>
        <v>-</v>
      </c>
      <c r="B233" s="8">
        <v>615</v>
      </c>
      <c r="C233" s="5" t="str">
        <f t="shared" si="26"/>
        <v/>
      </c>
      <c r="D233" s="5" t="str">
        <f t="shared" si="26"/>
        <v/>
      </c>
      <c r="E233" s="5" t="str">
        <f t="shared" si="26"/>
        <v/>
      </c>
      <c r="F233" s="5" t="str">
        <f t="shared" si="26"/>
        <v/>
      </c>
      <c r="G233" s="5">
        <f t="shared" si="26"/>
        <v>8.4493740377249368E-2</v>
      </c>
      <c r="H233" s="7">
        <f t="shared" si="18"/>
        <v>8.4493740377249368E-2</v>
      </c>
      <c r="I233" s="6">
        <f t="shared" si="19"/>
        <v>51.963650332008363</v>
      </c>
      <c r="J233" s="4"/>
      <c r="K233" s="5">
        <f t="shared" si="20"/>
        <v>70.670564451531376</v>
      </c>
      <c r="L233" s="5">
        <f t="shared" si="21"/>
        <v>18.235979999999998</v>
      </c>
      <c r="M233" s="5">
        <f t="shared" si="22"/>
        <v>52.434584451531379</v>
      </c>
      <c r="N233" s="4"/>
    </row>
    <row r="234" spans="1:14" ht="15.75" x14ac:dyDescent="0.25">
      <c r="A234" s="9" t="str">
        <f t="shared" si="23"/>
        <v>-</v>
      </c>
      <c r="B234" s="8">
        <v>620</v>
      </c>
      <c r="C234" s="5" t="str">
        <f t="shared" si="26"/>
        <v/>
      </c>
      <c r="D234" s="5" t="str">
        <f t="shared" si="26"/>
        <v/>
      </c>
      <c r="E234" s="5" t="str">
        <f t="shared" si="26"/>
        <v/>
      </c>
      <c r="F234" s="5" t="str">
        <f t="shared" si="26"/>
        <v/>
      </c>
      <c r="G234" s="5">
        <f t="shared" si="26"/>
        <v>8.3957015597275655E-2</v>
      </c>
      <c r="H234" s="7">
        <f t="shared" si="18"/>
        <v>8.3957015597275655E-2</v>
      </c>
      <c r="I234" s="6">
        <f t="shared" si="19"/>
        <v>52.053349670310908</v>
      </c>
      <c r="J234" s="4"/>
      <c r="K234" s="5">
        <f t="shared" si="20"/>
        <v>70.79255555162284</v>
      </c>
      <c r="L234" s="5">
        <f t="shared" si="21"/>
        <v>18.384239999999998</v>
      </c>
      <c r="M234" s="5">
        <f t="shared" si="22"/>
        <v>52.408315551622842</v>
      </c>
      <c r="N234" s="4"/>
    </row>
    <row r="235" spans="1:14" ht="15.75" x14ac:dyDescent="0.25">
      <c r="A235" s="9" t="str">
        <f t="shared" si="23"/>
        <v>-</v>
      </c>
      <c r="B235" s="8">
        <v>625</v>
      </c>
      <c r="C235" s="5" t="str">
        <f t="shared" si="26"/>
        <v/>
      </c>
      <c r="D235" s="5" t="str">
        <f t="shared" si="26"/>
        <v/>
      </c>
      <c r="E235" s="5" t="str">
        <f t="shared" si="26"/>
        <v/>
      </c>
      <c r="F235" s="5" t="str">
        <f t="shared" si="26"/>
        <v/>
      </c>
      <c r="G235" s="5">
        <f t="shared" si="26"/>
        <v>8.3427970402273288E-2</v>
      </c>
      <c r="H235" s="7">
        <f t="shared" si="18"/>
        <v>8.3427970402273288E-2</v>
      </c>
      <c r="I235" s="6">
        <f t="shared" si="19"/>
        <v>52.142481501420804</v>
      </c>
      <c r="J235" s="4"/>
      <c r="K235" s="5">
        <f t="shared" si="20"/>
        <v>70.913774841932295</v>
      </c>
      <c r="L235" s="5">
        <f t="shared" si="21"/>
        <v>18.532499999999999</v>
      </c>
      <c r="M235" s="5">
        <f t="shared" si="22"/>
        <v>52.381274841932296</v>
      </c>
      <c r="N235" s="4"/>
    </row>
    <row r="236" spans="1:14" ht="15.75" x14ac:dyDescent="0.25">
      <c r="A236" s="9" t="str">
        <f t="shared" si="23"/>
        <v>-</v>
      </c>
      <c r="B236" s="8">
        <v>630</v>
      </c>
      <c r="C236" s="5" t="str">
        <f t="shared" si="26"/>
        <v/>
      </c>
      <c r="D236" s="5" t="str">
        <f t="shared" si="26"/>
        <v/>
      </c>
      <c r="E236" s="5" t="str">
        <f t="shared" si="26"/>
        <v/>
      </c>
      <c r="F236" s="5" t="str">
        <f t="shared" si="26"/>
        <v/>
      </c>
      <c r="G236" s="5">
        <f t="shared" si="26"/>
        <v>8.2906434782709537E-2</v>
      </c>
      <c r="H236" s="7">
        <f t="shared" si="18"/>
        <v>8.2906434782709537E-2</v>
      </c>
      <c r="I236" s="6">
        <f t="shared" si="19"/>
        <v>52.231053913107012</v>
      </c>
      <c r="J236" s="4"/>
      <c r="K236" s="5">
        <f t="shared" si="20"/>
        <v>71.034233321825539</v>
      </c>
      <c r="L236" s="5">
        <f t="shared" si="21"/>
        <v>18.680759999999999</v>
      </c>
      <c r="M236" s="5">
        <f t="shared" si="22"/>
        <v>52.35347332182554</v>
      </c>
      <c r="N236" s="4"/>
    </row>
    <row r="237" spans="1:14" ht="15.75" x14ac:dyDescent="0.25">
      <c r="A237" s="9" t="str">
        <f t="shared" si="23"/>
        <v>-</v>
      </c>
      <c r="B237" s="8">
        <v>635</v>
      </c>
      <c r="C237" s="5" t="str">
        <f t="shared" si="26"/>
        <v/>
      </c>
      <c r="D237" s="5" t="str">
        <f t="shared" si="26"/>
        <v/>
      </c>
      <c r="E237" s="5" t="str">
        <f t="shared" si="26"/>
        <v/>
      </c>
      <c r="F237" s="5" t="str">
        <f t="shared" si="26"/>
        <v/>
      </c>
      <c r="G237" s="5">
        <f t="shared" si="26"/>
        <v>8.2392243802830431E-2</v>
      </c>
      <c r="H237" s="7">
        <f t="shared" si="18"/>
        <v>8.2392243802830431E-2</v>
      </c>
      <c r="I237" s="6">
        <f t="shared" si="19"/>
        <v>52.319074814797325</v>
      </c>
      <c r="J237" s="4"/>
      <c r="K237" s="5">
        <f t="shared" si="20"/>
        <v>71.153941748124353</v>
      </c>
      <c r="L237" s="5">
        <f t="shared" si="21"/>
        <v>18.82902</v>
      </c>
      <c r="M237" s="5">
        <f t="shared" si="22"/>
        <v>52.324921748124353</v>
      </c>
      <c r="N237" s="4"/>
    </row>
    <row r="238" spans="1:14" ht="15.75" x14ac:dyDescent="0.25">
      <c r="A238" s="9" t="str">
        <f t="shared" si="23"/>
        <v>-</v>
      </c>
      <c r="B238" s="8">
        <v>640</v>
      </c>
      <c r="C238" s="5" t="str">
        <f t="shared" ref="C238:G253" si="27">IF(AND($B238&gt;=C$105,$B238&lt;=C$106),(C$107/60)*$B238^(-C$108),"")</f>
        <v/>
      </c>
      <c r="D238" s="5" t="str">
        <f t="shared" si="27"/>
        <v/>
      </c>
      <c r="E238" s="5" t="str">
        <f t="shared" si="27"/>
        <v/>
      </c>
      <c r="F238" s="5" t="str">
        <f t="shared" si="27"/>
        <v/>
      </c>
      <c r="G238" s="5">
        <f t="shared" si="27"/>
        <v>8.1885237410750142E-2</v>
      </c>
      <c r="H238" s="7">
        <f t="shared" ref="H238:H301" si="28">AVERAGE(C238:G238)</f>
        <v>8.1885237410750142E-2</v>
      </c>
      <c r="I238" s="6">
        <f t="shared" ref="I238:I301" si="29">H238*B238</f>
        <v>52.406551942880093</v>
      </c>
      <c r="J238" s="4"/>
      <c r="K238" s="5">
        <f t="shared" ref="K238:K301" si="30">$C$97*I238/1000</f>
        <v>71.27291064231693</v>
      </c>
      <c r="L238" s="5">
        <f t="shared" ref="L238:L301" si="31">B238*60*$C$98/1000</f>
        <v>18.97728</v>
      </c>
      <c r="M238" s="5">
        <f t="shared" ref="M238:M301" si="32">MAX(0,K238-L238)</f>
        <v>52.295630642316929</v>
      </c>
      <c r="N238" s="4"/>
    </row>
    <row r="239" spans="1:14" ht="15.75" x14ac:dyDescent="0.25">
      <c r="A239" s="9" t="str">
        <f t="shared" ref="A239:A302" si="33">IF(M239=$C$99,"MAX","-")</f>
        <v>-</v>
      </c>
      <c r="B239" s="8">
        <v>645</v>
      </c>
      <c r="C239" s="5" t="str">
        <f t="shared" si="27"/>
        <v/>
      </c>
      <c r="D239" s="5" t="str">
        <f t="shared" si="27"/>
        <v/>
      </c>
      <c r="E239" s="5" t="str">
        <f t="shared" si="27"/>
        <v/>
      </c>
      <c r="F239" s="5" t="str">
        <f t="shared" si="27"/>
        <v/>
      </c>
      <c r="G239" s="5">
        <f t="shared" si="27"/>
        <v>8.1385260257067063E-2</v>
      </c>
      <c r="H239" s="7">
        <f t="shared" si="28"/>
        <v>8.1385260257067063E-2</v>
      </c>
      <c r="I239" s="6">
        <f t="shared" si="29"/>
        <v>52.493492865808257</v>
      </c>
      <c r="J239" s="4"/>
      <c r="K239" s="5">
        <f t="shared" si="30"/>
        <v>71.391150297499237</v>
      </c>
      <c r="L239" s="5">
        <f t="shared" si="31"/>
        <v>19.125539999999997</v>
      </c>
      <c r="M239" s="5">
        <f t="shared" si="32"/>
        <v>52.265610297499236</v>
      </c>
      <c r="N239" s="4"/>
    </row>
    <row r="240" spans="1:14" ht="15.75" x14ac:dyDescent="0.25">
      <c r="A240" s="9" t="str">
        <f t="shared" si="33"/>
        <v>-</v>
      </c>
      <c r="B240" s="8">
        <v>650</v>
      </c>
      <c r="C240" s="5" t="str">
        <f t="shared" si="27"/>
        <v/>
      </c>
      <c r="D240" s="5" t="str">
        <f t="shared" si="27"/>
        <v/>
      </c>
      <c r="E240" s="5" t="str">
        <f t="shared" si="27"/>
        <v/>
      </c>
      <c r="F240" s="5" t="str">
        <f t="shared" si="27"/>
        <v/>
      </c>
      <c r="G240" s="5">
        <f t="shared" si="27"/>
        <v>8.0892161521560688E-2</v>
      </c>
      <c r="H240" s="7">
        <f t="shared" si="28"/>
        <v>8.0892161521560688E-2</v>
      </c>
      <c r="I240" s="6">
        <f t="shared" si="29"/>
        <v>52.579904989014445</v>
      </c>
      <c r="J240" s="4"/>
      <c r="K240" s="5">
        <f t="shared" si="30"/>
        <v>71.50867078505965</v>
      </c>
      <c r="L240" s="5">
        <f t="shared" si="31"/>
        <v>19.273799999999998</v>
      </c>
      <c r="M240" s="5">
        <f t="shared" si="32"/>
        <v>52.234870785059655</v>
      </c>
      <c r="N240" s="4"/>
    </row>
    <row r="241" spans="1:14" ht="15.75" x14ac:dyDescent="0.25">
      <c r="A241" s="9" t="str">
        <f t="shared" si="33"/>
        <v>-</v>
      </c>
      <c r="B241" s="8">
        <v>655</v>
      </c>
      <c r="C241" s="5" t="str">
        <f t="shared" si="27"/>
        <v/>
      </c>
      <c r="D241" s="5" t="str">
        <f t="shared" si="27"/>
        <v/>
      </c>
      <c r="E241" s="5" t="str">
        <f t="shared" si="27"/>
        <v/>
      </c>
      <c r="F241" s="5" t="str">
        <f t="shared" si="27"/>
        <v/>
      </c>
      <c r="G241" s="5">
        <f t="shared" si="27"/>
        <v>8.0405794747550788E-2</v>
      </c>
      <c r="H241" s="7">
        <f t="shared" si="28"/>
        <v>8.0405794747550788E-2</v>
      </c>
      <c r="I241" s="6">
        <f t="shared" si="29"/>
        <v>52.665795559645765</v>
      </c>
      <c r="J241" s="4"/>
      <c r="K241" s="5">
        <f t="shared" si="30"/>
        <v>71.62548196111824</v>
      </c>
      <c r="L241" s="5">
        <f t="shared" si="31"/>
        <v>19.422059999999998</v>
      </c>
      <c r="M241" s="5">
        <f t="shared" si="32"/>
        <v>52.203421961118238</v>
      </c>
      <c r="N241" s="4"/>
    </row>
    <row r="242" spans="1:14" ht="15.75" x14ac:dyDescent="0.25">
      <c r="A242" s="9" t="str">
        <f t="shared" si="33"/>
        <v>-</v>
      </c>
      <c r="B242" s="8">
        <v>660</v>
      </c>
      <c r="C242" s="5" t="str">
        <f t="shared" si="27"/>
        <v/>
      </c>
      <c r="D242" s="5" t="str">
        <f t="shared" si="27"/>
        <v/>
      </c>
      <c r="E242" s="5" t="str">
        <f t="shared" si="27"/>
        <v/>
      </c>
      <c r="F242" s="5" t="str">
        <f t="shared" si="27"/>
        <v/>
      </c>
      <c r="G242" s="5">
        <f t="shared" si="27"/>
        <v>7.9926017683524003E-2</v>
      </c>
      <c r="H242" s="7">
        <f t="shared" si="28"/>
        <v>7.9926017683524003E-2</v>
      </c>
      <c r="I242" s="6">
        <f t="shared" si="29"/>
        <v>52.751171671125839</v>
      </c>
      <c r="J242" s="4"/>
      <c r="K242" s="5">
        <f t="shared" si="30"/>
        <v>71.74159347273114</v>
      </c>
      <c r="L242" s="5">
        <f t="shared" si="31"/>
        <v>19.570319999999999</v>
      </c>
      <c r="M242" s="5">
        <f t="shared" si="32"/>
        <v>52.171273472731144</v>
      </c>
      <c r="N242" s="4"/>
    </row>
    <row r="243" spans="1:14" ht="15.75" x14ac:dyDescent="0.25">
      <c r="A243" s="9" t="str">
        <f t="shared" si="33"/>
        <v>-</v>
      </c>
      <c r="B243" s="8">
        <v>665</v>
      </c>
      <c r="C243" s="5" t="str">
        <f t="shared" si="27"/>
        <v/>
      </c>
      <c r="D243" s="5" t="str">
        <f t="shared" si="27"/>
        <v/>
      </c>
      <c r="E243" s="5" t="str">
        <f t="shared" si="27"/>
        <v/>
      </c>
      <c r="F243" s="5" t="str">
        <f t="shared" si="27"/>
        <v/>
      </c>
      <c r="G243" s="5">
        <f t="shared" si="27"/>
        <v>7.9452692131657468E-2</v>
      </c>
      <c r="H243" s="7">
        <f t="shared" si="28"/>
        <v>7.9452692131657468E-2</v>
      </c>
      <c r="I243" s="6">
        <f t="shared" si="29"/>
        <v>52.836040267552214</v>
      </c>
      <c r="J243" s="4"/>
      <c r="K243" s="5">
        <f t="shared" si="30"/>
        <v>71.857014763871007</v>
      </c>
      <c r="L243" s="5">
        <f t="shared" si="31"/>
        <v>19.718579999999999</v>
      </c>
      <c r="M243" s="5">
        <f t="shared" si="32"/>
        <v>52.138434763871004</v>
      </c>
      <c r="N243" s="4"/>
    </row>
    <row r="244" spans="1:14" ht="15.75" x14ac:dyDescent="0.25">
      <c r="A244" s="9" t="str">
        <f t="shared" si="33"/>
        <v>-</v>
      </c>
      <c r="B244" s="8">
        <v>670</v>
      </c>
      <c r="C244" s="5" t="str">
        <f t="shared" si="27"/>
        <v/>
      </c>
      <c r="D244" s="5" t="str">
        <f t="shared" si="27"/>
        <v/>
      </c>
      <c r="E244" s="5" t="str">
        <f t="shared" si="27"/>
        <v/>
      </c>
      <c r="F244" s="5" t="str">
        <f t="shared" si="27"/>
        <v/>
      </c>
      <c r="G244" s="5">
        <f t="shared" si="27"/>
        <v>7.8985683802889312E-2</v>
      </c>
      <c r="H244" s="7">
        <f t="shared" si="28"/>
        <v>7.8985683802889312E-2</v>
      </c>
      <c r="I244" s="6">
        <f t="shared" si="29"/>
        <v>52.920408147935838</v>
      </c>
      <c r="J244" s="4"/>
      <c r="K244" s="5">
        <f t="shared" si="30"/>
        <v>71.97175508119274</v>
      </c>
      <c r="L244" s="5">
        <f t="shared" si="31"/>
        <v>19.86684</v>
      </c>
      <c r="M244" s="5">
        <f t="shared" si="32"/>
        <v>52.104915081192743</v>
      </c>
      <c r="N244" s="4"/>
    </row>
    <row r="245" spans="1:14" ht="15.75" x14ac:dyDescent="0.25">
      <c r="A245" s="9" t="str">
        <f t="shared" si="33"/>
        <v>-</v>
      </c>
      <c r="B245" s="8">
        <v>675</v>
      </c>
      <c r="C245" s="5" t="str">
        <f t="shared" si="27"/>
        <v/>
      </c>
      <c r="D245" s="5" t="str">
        <f t="shared" si="27"/>
        <v/>
      </c>
      <c r="E245" s="5" t="str">
        <f t="shared" si="27"/>
        <v/>
      </c>
      <c r="F245" s="5" t="str">
        <f t="shared" si="27"/>
        <v/>
      </c>
      <c r="G245" s="5">
        <f t="shared" si="27"/>
        <v>7.8524862178206339E-2</v>
      </c>
      <c r="H245" s="7">
        <f t="shared" si="28"/>
        <v>7.8524862178206339E-2</v>
      </c>
      <c r="I245" s="6">
        <f t="shared" si="29"/>
        <v>53.004281970289277</v>
      </c>
      <c r="J245" s="4"/>
      <c r="K245" s="5">
        <f t="shared" si="30"/>
        <v>72.085823479593415</v>
      </c>
      <c r="L245" s="5">
        <f t="shared" si="31"/>
        <v>20.015099999999997</v>
      </c>
      <c r="M245" s="5">
        <f t="shared" si="32"/>
        <v>52.070723479593418</v>
      </c>
      <c r="N245" s="4"/>
    </row>
    <row r="246" spans="1:14" ht="15.75" x14ac:dyDescent="0.25">
      <c r="A246" s="9" t="str">
        <f t="shared" si="33"/>
        <v>-</v>
      </c>
      <c r="B246" s="8">
        <v>680</v>
      </c>
      <c r="C246" s="5" t="str">
        <f t="shared" si="27"/>
        <v/>
      </c>
      <c r="D246" s="5" t="str">
        <f t="shared" si="27"/>
        <v/>
      </c>
      <c r="E246" s="5" t="str">
        <f t="shared" si="27"/>
        <v/>
      </c>
      <c r="F246" s="5" t="str">
        <f t="shared" si="27"/>
        <v/>
      </c>
      <c r="G246" s="5">
        <f t="shared" si="27"/>
        <v>7.8070100375839474E-2</v>
      </c>
      <c r="H246" s="7">
        <f t="shared" si="28"/>
        <v>7.8070100375839474E-2</v>
      </c>
      <c r="I246" s="6">
        <f t="shared" si="29"/>
        <v>53.08766825557084</v>
      </c>
      <c r="J246" s="4"/>
      <c r="K246" s="5">
        <f t="shared" si="30"/>
        <v>72.199228827576349</v>
      </c>
      <c r="L246" s="5">
        <f t="shared" si="31"/>
        <v>20.163360000000001</v>
      </c>
      <c r="M246" s="5">
        <f t="shared" si="32"/>
        <v>52.035868827576351</v>
      </c>
      <c r="N246" s="4"/>
    </row>
    <row r="247" spans="1:14" ht="15.75" x14ac:dyDescent="0.25">
      <c r="A247" s="9" t="str">
        <f t="shared" si="33"/>
        <v>-</v>
      </c>
      <c r="B247" s="8">
        <v>685</v>
      </c>
      <c r="C247" s="5" t="str">
        <f t="shared" si="27"/>
        <v/>
      </c>
      <c r="D247" s="5" t="str">
        <f t="shared" si="27"/>
        <v/>
      </c>
      <c r="E247" s="5" t="str">
        <f t="shared" si="27"/>
        <v/>
      </c>
      <c r="F247" s="5" t="str">
        <f t="shared" si="27"/>
        <v/>
      </c>
      <c r="G247" s="5">
        <f t="shared" si="27"/>
        <v>7.7621275024072525E-2</v>
      </c>
      <c r="H247" s="7">
        <f t="shared" si="28"/>
        <v>7.7621275024072525E-2</v>
      </c>
      <c r="I247" s="6">
        <f t="shared" si="29"/>
        <v>53.170573391489683</v>
      </c>
      <c r="J247" s="4"/>
      <c r="K247" s="5">
        <f t="shared" si="30"/>
        <v>72.311979812425975</v>
      </c>
      <c r="L247" s="5">
        <f t="shared" si="31"/>
        <v>20.311619999999998</v>
      </c>
      <c r="M247" s="5">
        <f t="shared" si="32"/>
        <v>52.000359812425977</v>
      </c>
      <c r="N247" s="4"/>
    </row>
    <row r="248" spans="1:14" ht="15.75" x14ac:dyDescent="0.25">
      <c r="A248" s="9" t="str">
        <f t="shared" si="33"/>
        <v>-</v>
      </c>
      <c r="B248" s="8">
        <v>690</v>
      </c>
      <c r="C248" s="5" t="str">
        <f t="shared" si="27"/>
        <v/>
      </c>
      <c r="D248" s="5" t="str">
        <f t="shared" si="27"/>
        <v/>
      </c>
      <c r="E248" s="5" t="str">
        <f t="shared" si="27"/>
        <v/>
      </c>
      <c r="F248" s="5" t="str">
        <f t="shared" si="27"/>
        <v/>
      </c>
      <c r="G248" s="5">
        <f t="shared" si="27"/>
        <v>7.7178266139390203E-2</v>
      </c>
      <c r="H248" s="7">
        <f t="shared" si="28"/>
        <v>7.7178266139390203E-2</v>
      </c>
      <c r="I248" s="6">
        <f t="shared" si="29"/>
        <v>53.253003636179237</v>
      </c>
      <c r="J248" s="4"/>
      <c r="K248" s="5">
        <f t="shared" si="30"/>
        <v>72.424084945203759</v>
      </c>
      <c r="L248" s="5">
        <f t="shared" si="31"/>
        <v>20.459879999999998</v>
      </c>
      <c r="M248" s="5">
        <f t="shared" si="32"/>
        <v>51.964204945203761</v>
      </c>
      <c r="N248" s="4"/>
    </row>
    <row r="249" spans="1:14" ht="15.75" x14ac:dyDescent="0.25">
      <c r="A249" s="9" t="str">
        <f t="shared" si="33"/>
        <v>-</v>
      </c>
      <c r="B249" s="8">
        <v>695</v>
      </c>
      <c r="C249" s="5" t="str">
        <f t="shared" si="27"/>
        <v/>
      </c>
      <c r="D249" s="5" t="str">
        <f t="shared" si="27"/>
        <v/>
      </c>
      <c r="E249" s="5" t="str">
        <f t="shared" si="27"/>
        <v/>
      </c>
      <c r="F249" s="5" t="str">
        <f t="shared" si="27"/>
        <v/>
      </c>
      <c r="G249" s="5">
        <f t="shared" si="27"/>
        <v>7.67409570097011E-2</v>
      </c>
      <c r="H249" s="7">
        <f t="shared" si="28"/>
        <v>7.67409570097011E-2</v>
      </c>
      <c r="I249" s="6">
        <f t="shared" si="29"/>
        <v>53.334965121742265</v>
      </c>
      <c r="J249" s="4"/>
      <c r="K249" s="5">
        <f t="shared" si="30"/>
        <v>72.535552565569475</v>
      </c>
      <c r="L249" s="5">
        <f t="shared" si="31"/>
        <v>20.608139999999999</v>
      </c>
      <c r="M249" s="5">
        <f t="shared" si="32"/>
        <v>51.927412565569476</v>
      </c>
      <c r="N249" s="4"/>
    </row>
    <row r="250" spans="1:14" ht="15.75" x14ac:dyDescent="0.25">
      <c r="A250" s="9" t="str">
        <f t="shared" si="33"/>
        <v>-</v>
      </c>
      <c r="B250" s="8">
        <v>700</v>
      </c>
      <c r="C250" s="5" t="str">
        <f t="shared" si="27"/>
        <v/>
      </c>
      <c r="D250" s="5" t="str">
        <f t="shared" si="27"/>
        <v/>
      </c>
      <c r="E250" s="5" t="str">
        <f t="shared" si="27"/>
        <v/>
      </c>
      <c r="F250" s="5" t="str">
        <f t="shared" si="27"/>
        <v/>
      </c>
      <c r="G250" s="5">
        <f t="shared" si="27"/>
        <v>7.6309234082393762E-2</v>
      </c>
      <c r="H250" s="7">
        <f t="shared" si="28"/>
        <v>7.6309234082393762E-2</v>
      </c>
      <c r="I250" s="6">
        <f t="shared" si="29"/>
        <v>53.41646385767563</v>
      </c>
      <c r="J250" s="4"/>
      <c r="K250" s="5">
        <f t="shared" si="30"/>
        <v>72.646390846438848</v>
      </c>
      <c r="L250" s="5">
        <f t="shared" si="31"/>
        <v>20.756399999999999</v>
      </c>
      <c r="M250" s="5">
        <f t="shared" si="32"/>
        <v>51.889990846438849</v>
      </c>
      <c r="N250" s="4"/>
    </row>
    <row r="251" spans="1:14" ht="15.75" x14ac:dyDescent="0.25">
      <c r="A251" s="9" t="str">
        <f t="shared" si="33"/>
        <v>-</v>
      </c>
      <c r="B251" s="8">
        <v>705</v>
      </c>
      <c r="C251" s="5" t="str">
        <f t="shared" si="27"/>
        <v/>
      </c>
      <c r="D251" s="5" t="str">
        <f t="shared" si="27"/>
        <v/>
      </c>
      <c r="E251" s="5" t="str">
        <f t="shared" si="27"/>
        <v/>
      </c>
      <c r="F251" s="5" t="str">
        <f t="shared" si="27"/>
        <v/>
      </c>
      <c r="G251" s="5">
        <f t="shared" si="27"/>
        <v>7.5882986856988702E-2</v>
      </c>
      <c r="H251" s="7">
        <f t="shared" si="28"/>
        <v>7.5882986856988702E-2</v>
      </c>
      <c r="I251" s="6">
        <f t="shared" si="29"/>
        <v>53.497505734177032</v>
      </c>
      <c r="J251" s="4"/>
      <c r="K251" s="5">
        <f t="shared" si="30"/>
        <v>72.756607798480758</v>
      </c>
      <c r="L251" s="5">
        <f t="shared" si="31"/>
        <v>20.90466</v>
      </c>
      <c r="M251" s="5">
        <f t="shared" si="32"/>
        <v>51.851947798480758</v>
      </c>
      <c r="N251" s="4"/>
    </row>
    <row r="252" spans="1:14" ht="15.75" x14ac:dyDescent="0.25">
      <c r="A252" s="9" t="str">
        <f t="shared" si="33"/>
        <v>-</v>
      </c>
      <c r="B252" s="8">
        <v>710</v>
      </c>
      <c r="C252" s="5" t="str">
        <f t="shared" si="27"/>
        <v/>
      </c>
      <c r="D252" s="5" t="str">
        <f t="shared" si="27"/>
        <v/>
      </c>
      <c r="E252" s="5" t="str">
        <f t="shared" si="27"/>
        <v/>
      </c>
      <c r="F252" s="5" t="str">
        <f t="shared" si="27"/>
        <v/>
      </c>
      <c r="G252" s="5">
        <f t="shared" si="27"/>
        <v>7.5462107782169996E-2</v>
      </c>
      <c r="H252" s="7">
        <f t="shared" si="28"/>
        <v>7.5462107782169996E-2</v>
      </c>
      <c r="I252" s="6">
        <f t="shared" si="29"/>
        <v>53.578096525340698</v>
      </c>
      <c r="J252" s="4"/>
      <c r="K252" s="5">
        <f t="shared" si="30"/>
        <v>72.866211274463353</v>
      </c>
      <c r="L252" s="5">
        <f t="shared" si="31"/>
        <v>21.052919999999997</v>
      </c>
      <c r="M252" s="5">
        <f t="shared" si="32"/>
        <v>51.813291274463353</v>
      </c>
      <c r="N252" s="4"/>
    </row>
    <row r="253" spans="1:14" ht="15.75" x14ac:dyDescent="0.25">
      <c r="A253" s="9" t="str">
        <f t="shared" si="33"/>
        <v>-</v>
      </c>
      <c r="B253" s="8">
        <v>715</v>
      </c>
      <c r="C253" s="5" t="str">
        <f t="shared" si="27"/>
        <v/>
      </c>
      <c r="D253" s="5" t="str">
        <f t="shared" si="27"/>
        <v/>
      </c>
      <c r="E253" s="5" t="str">
        <f t="shared" si="27"/>
        <v/>
      </c>
      <c r="F253" s="5" t="str">
        <f t="shared" si="27"/>
        <v/>
      </c>
      <c r="G253" s="5">
        <f t="shared" si="27"/>
        <v>7.5046492156986139E-2</v>
      </c>
      <c r="H253" s="7">
        <f t="shared" si="28"/>
        <v>7.5046492156986139E-2</v>
      </c>
      <c r="I253" s="6">
        <f t="shared" si="29"/>
        <v>53.658241892245087</v>
      </c>
      <c r="J253" s="4"/>
      <c r="K253" s="5">
        <f t="shared" si="30"/>
        <v>72.97520897345332</v>
      </c>
      <c r="L253" s="5">
        <f t="shared" si="31"/>
        <v>21.201180000000001</v>
      </c>
      <c r="M253" s="5">
        <f t="shared" si="32"/>
        <v>51.774028973453319</v>
      </c>
      <c r="N253" s="4"/>
    </row>
    <row r="254" spans="1:14" ht="15.75" x14ac:dyDescent="0.25">
      <c r="A254" s="9" t="str">
        <f t="shared" si="33"/>
        <v>-</v>
      </c>
      <c r="B254" s="8">
        <v>720</v>
      </c>
      <c r="C254" s="5" t="str">
        <f t="shared" ref="C254:G269" si="34">IF(AND($B254&gt;=C$105,$B254&lt;=C$106),(C$107/60)*$B254^(-C$108),"")</f>
        <v/>
      </c>
      <c r="D254" s="5" t="str">
        <f t="shared" si="34"/>
        <v/>
      </c>
      <c r="E254" s="5" t="str">
        <f t="shared" si="34"/>
        <v/>
      </c>
      <c r="F254" s="5" t="str">
        <f t="shared" si="34"/>
        <v/>
      </c>
      <c r="G254" s="5">
        <f t="shared" si="34"/>
        <v>7.4636038036024421E-2</v>
      </c>
      <c r="H254" s="7">
        <f t="shared" si="28"/>
        <v>7.4636038036024421E-2</v>
      </c>
      <c r="I254" s="6">
        <f t="shared" si="29"/>
        <v>53.737947385937581</v>
      </c>
      <c r="J254" s="4"/>
      <c r="K254" s="5">
        <f t="shared" si="30"/>
        <v>73.083608444875111</v>
      </c>
      <c r="L254" s="5">
        <f t="shared" si="31"/>
        <v>21.349439999999998</v>
      </c>
      <c r="M254" s="5">
        <f t="shared" si="32"/>
        <v>51.73416844487511</v>
      </c>
      <c r="N254" s="4"/>
    </row>
    <row r="255" spans="1:14" ht="15.75" x14ac:dyDescent="0.25">
      <c r="A255" s="9" t="str">
        <f t="shared" si="33"/>
        <v>-</v>
      </c>
      <c r="B255" s="8">
        <v>725</v>
      </c>
      <c r="C255" s="5" t="str">
        <f t="shared" si="34"/>
        <v/>
      </c>
      <c r="D255" s="5" t="str">
        <f t="shared" si="34"/>
        <v/>
      </c>
      <c r="E255" s="5" t="str">
        <f t="shared" si="34"/>
        <v/>
      </c>
      <c r="F255" s="5" t="str">
        <f t="shared" si="34"/>
        <v/>
      </c>
      <c r="G255" s="5">
        <f t="shared" si="34"/>
        <v>7.4230646138373255E-2</v>
      </c>
      <c r="H255" s="7">
        <f t="shared" si="28"/>
        <v>7.4230646138373255E-2</v>
      </c>
      <c r="I255" s="6">
        <f t="shared" si="29"/>
        <v>53.81721845032061</v>
      </c>
      <c r="J255" s="4"/>
      <c r="K255" s="5">
        <f t="shared" si="30"/>
        <v>73.191417092436026</v>
      </c>
      <c r="L255" s="5">
        <f t="shared" si="31"/>
        <v>21.497699999999998</v>
      </c>
      <c r="M255" s="5">
        <f t="shared" si="32"/>
        <v>51.693717092436032</v>
      </c>
      <c r="N255" s="4"/>
    </row>
    <row r="256" spans="1:14" ht="15.75" x14ac:dyDescent="0.25">
      <c r="A256" s="9" t="str">
        <f t="shared" si="33"/>
        <v>-</v>
      </c>
      <c r="B256" s="8">
        <v>730</v>
      </c>
      <c r="C256" s="5" t="str">
        <f t="shared" si="34"/>
        <v/>
      </c>
      <c r="D256" s="5" t="str">
        <f t="shared" si="34"/>
        <v/>
      </c>
      <c r="E256" s="5" t="str">
        <f t="shared" si="34"/>
        <v/>
      </c>
      <c r="F256" s="5" t="str">
        <f t="shared" si="34"/>
        <v/>
      </c>
      <c r="G256" s="5">
        <f t="shared" si="34"/>
        <v>7.3830219760194826E-2</v>
      </c>
      <c r="H256" s="7">
        <f t="shared" si="28"/>
        <v>7.3830219760194826E-2</v>
      </c>
      <c r="I256" s="6">
        <f t="shared" si="29"/>
        <v>53.89606042494222</v>
      </c>
      <c r="J256" s="4"/>
      <c r="K256" s="5">
        <f t="shared" si="30"/>
        <v>73.298642177921408</v>
      </c>
      <c r="L256" s="5">
        <f t="shared" si="31"/>
        <v>21.645959999999999</v>
      </c>
      <c r="M256" s="5">
        <f t="shared" si="32"/>
        <v>51.652682177921406</v>
      </c>
      <c r="N256" s="4"/>
    </row>
    <row r="257" spans="1:14" ht="15.75" x14ac:dyDescent="0.25">
      <c r="A257" s="9" t="str">
        <f t="shared" si="33"/>
        <v>-</v>
      </c>
      <c r="B257" s="8">
        <v>735</v>
      </c>
      <c r="C257" s="5" t="str">
        <f t="shared" si="34"/>
        <v/>
      </c>
      <c r="D257" s="5" t="str">
        <f t="shared" si="34"/>
        <v/>
      </c>
      <c r="E257" s="5" t="str">
        <f t="shared" si="34"/>
        <v/>
      </c>
      <c r="F257" s="5" t="str">
        <f t="shared" si="34"/>
        <v/>
      </c>
      <c r="G257" s="5">
        <f t="shared" si="34"/>
        <v>7.3434664690742682E-2</v>
      </c>
      <c r="H257" s="7">
        <f t="shared" si="28"/>
        <v>7.3434664690742682E-2</v>
      </c>
      <c r="I257" s="6">
        <f t="shared" si="29"/>
        <v>53.974478547695874</v>
      </c>
      <c r="J257" s="4"/>
      <c r="K257" s="5">
        <f t="shared" si="30"/>
        <v>73.405290824866384</v>
      </c>
      <c r="L257" s="5">
        <f t="shared" si="31"/>
        <v>21.794219999999999</v>
      </c>
      <c r="M257" s="5">
        <f t="shared" si="32"/>
        <v>51.611070824866388</v>
      </c>
      <c r="N257" s="4"/>
    </row>
    <row r="258" spans="1:14" ht="15.75" x14ac:dyDescent="0.25">
      <c r="A258" s="9" t="str">
        <f t="shared" si="33"/>
        <v>-</v>
      </c>
      <c r="B258" s="8">
        <v>740</v>
      </c>
      <c r="C258" s="5" t="str">
        <f t="shared" si="34"/>
        <v/>
      </c>
      <c r="D258" s="5" t="str">
        <f t="shared" si="34"/>
        <v/>
      </c>
      <c r="E258" s="5" t="str">
        <f t="shared" si="34"/>
        <v/>
      </c>
      <c r="F258" s="5" t="str">
        <f t="shared" si="34"/>
        <v/>
      </c>
      <c r="G258" s="5">
        <f t="shared" si="34"/>
        <v>7.3043889131664985E-2</v>
      </c>
      <c r="H258" s="7">
        <f t="shared" si="28"/>
        <v>7.3043889131664985E-2</v>
      </c>
      <c r="I258" s="6">
        <f t="shared" si="29"/>
        <v>54.052477957432089</v>
      </c>
      <c r="J258" s="4"/>
      <c r="K258" s="5">
        <f t="shared" si="30"/>
        <v>73.511370022107641</v>
      </c>
      <c r="L258" s="5">
        <f t="shared" si="31"/>
        <v>21.94248</v>
      </c>
      <c r="M258" s="5">
        <f t="shared" si="32"/>
        <v>51.568890022107638</v>
      </c>
      <c r="N258" s="4"/>
    </row>
    <row r="259" spans="1:14" ht="15.75" x14ac:dyDescent="0.25">
      <c r="A259" s="9" t="str">
        <f t="shared" si="33"/>
        <v>-</v>
      </c>
      <c r="B259" s="8">
        <v>745</v>
      </c>
      <c r="C259" s="5" t="str">
        <f t="shared" si="34"/>
        <v/>
      </c>
      <c r="D259" s="5" t="str">
        <f t="shared" si="34"/>
        <v/>
      </c>
      <c r="E259" s="5" t="str">
        <f t="shared" si="34"/>
        <v/>
      </c>
      <c r="F259" s="5" t="str">
        <f t="shared" si="34"/>
        <v/>
      </c>
      <c r="G259" s="5">
        <f t="shared" si="34"/>
        <v>7.265780361944453E-2</v>
      </c>
      <c r="H259" s="7">
        <f t="shared" si="28"/>
        <v>7.265780361944453E-2</v>
      </c>
      <c r="I259" s="6">
        <f t="shared" si="29"/>
        <v>54.130063696486175</v>
      </c>
      <c r="J259" s="4"/>
      <c r="K259" s="5">
        <f t="shared" si="30"/>
        <v>73.616886627221206</v>
      </c>
      <c r="L259" s="5">
        <f t="shared" si="31"/>
        <v>22.090739999999997</v>
      </c>
      <c r="M259" s="5">
        <f t="shared" si="32"/>
        <v>51.526146627221209</v>
      </c>
      <c r="N259" s="4"/>
    </row>
    <row r="260" spans="1:14" ht="15.75" x14ac:dyDescent="0.25">
      <c r="A260" s="9" t="str">
        <f t="shared" si="33"/>
        <v>-</v>
      </c>
      <c r="B260" s="8">
        <v>750</v>
      </c>
      <c r="C260" s="5" t="str">
        <f t="shared" si="34"/>
        <v/>
      </c>
      <c r="D260" s="5" t="str">
        <f t="shared" si="34"/>
        <v/>
      </c>
      <c r="E260" s="5" t="str">
        <f t="shared" si="34"/>
        <v/>
      </c>
      <c r="F260" s="5" t="str">
        <f t="shared" si="34"/>
        <v/>
      </c>
      <c r="G260" s="5">
        <f t="shared" si="34"/>
        <v>7.2276320950833431E-2</v>
      </c>
      <c r="H260" s="7">
        <f t="shared" si="28"/>
        <v>7.2276320950833431E-2</v>
      </c>
      <c r="I260" s="6">
        <f t="shared" si="29"/>
        <v>54.207240713125074</v>
      </c>
      <c r="J260" s="4"/>
      <c r="K260" s="5">
        <f t="shared" si="30"/>
        <v>73.72184736985011</v>
      </c>
      <c r="L260" s="5">
        <f t="shared" si="31"/>
        <v>22.239000000000001</v>
      </c>
      <c r="M260" s="5">
        <f t="shared" si="32"/>
        <v>51.482847369850106</v>
      </c>
      <c r="N260" s="4"/>
    </row>
    <row r="261" spans="1:14" ht="15.75" x14ac:dyDescent="0.25">
      <c r="A261" s="9" t="str">
        <f t="shared" si="33"/>
        <v>-</v>
      </c>
      <c r="B261" s="8">
        <v>755</v>
      </c>
      <c r="C261" s="5" t="str">
        <f t="shared" si="34"/>
        <v/>
      </c>
      <c r="D261" s="5" t="str">
        <f t="shared" si="34"/>
        <v/>
      </c>
      <c r="E261" s="5" t="str">
        <f t="shared" si="34"/>
        <v/>
      </c>
      <c r="F261" s="5" t="str">
        <f t="shared" si="34"/>
        <v/>
      </c>
      <c r="G261" s="5">
        <f t="shared" si="34"/>
        <v>7.1899356111146603E-2</v>
      </c>
      <c r="H261" s="7">
        <f t="shared" si="28"/>
        <v>7.1899356111146603E-2</v>
      </c>
      <c r="I261" s="6">
        <f t="shared" si="29"/>
        <v>54.284013863915689</v>
      </c>
      <c r="J261" s="4"/>
      <c r="K261" s="5">
        <f t="shared" si="30"/>
        <v>73.826258854925342</v>
      </c>
      <c r="L261" s="5">
        <f t="shared" si="31"/>
        <v>22.387259999999998</v>
      </c>
      <c r="M261" s="5">
        <f t="shared" si="32"/>
        <v>51.438998854925345</v>
      </c>
      <c r="N261" s="4"/>
    </row>
    <row r="262" spans="1:14" ht="15.75" x14ac:dyDescent="0.25">
      <c r="A262" s="9" t="str">
        <f t="shared" si="33"/>
        <v>-</v>
      </c>
      <c r="B262" s="8">
        <v>760</v>
      </c>
      <c r="C262" s="5" t="str">
        <f t="shared" si="34"/>
        <v/>
      </c>
      <c r="D262" s="5" t="str">
        <f t="shared" si="34"/>
        <v/>
      </c>
      <c r="E262" s="5" t="str">
        <f t="shared" si="34"/>
        <v/>
      </c>
      <c r="F262" s="5" t="str">
        <f t="shared" si="34"/>
        <v/>
      </c>
      <c r="G262" s="5">
        <f t="shared" si="34"/>
        <v>7.1526826205288177E-2</v>
      </c>
      <c r="H262" s="7">
        <f t="shared" si="28"/>
        <v>7.1526826205288177E-2</v>
      </c>
      <c r="I262" s="6">
        <f t="shared" si="29"/>
        <v>54.360387916019015</v>
      </c>
      <c r="J262" s="4"/>
      <c r="K262" s="5">
        <f t="shared" si="30"/>
        <v>73.930127565785867</v>
      </c>
      <c r="L262" s="5">
        <f t="shared" si="31"/>
        <v>22.535520000000002</v>
      </c>
      <c r="M262" s="5">
        <f t="shared" si="32"/>
        <v>51.394607565785861</v>
      </c>
      <c r="N262" s="4"/>
    </row>
    <row r="263" spans="1:14" ht="15.75" x14ac:dyDescent="0.25">
      <c r="A263" s="9" t="str">
        <f t="shared" si="33"/>
        <v>-</v>
      </c>
      <c r="B263" s="8">
        <v>765</v>
      </c>
      <c r="C263" s="5" t="str">
        <f t="shared" si="34"/>
        <v/>
      </c>
      <c r="D263" s="5" t="str">
        <f t="shared" si="34"/>
        <v/>
      </c>
      <c r="E263" s="5" t="str">
        <f t="shared" si="34"/>
        <v/>
      </c>
      <c r="F263" s="5" t="str">
        <f t="shared" si="34"/>
        <v/>
      </c>
      <c r="G263" s="5">
        <f t="shared" si="34"/>
        <v>7.1158650391388314E-2</v>
      </c>
      <c r="H263" s="7">
        <f t="shared" si="28"/>
        <v>7.1158650391388314E-2</v>
      </c>
      <c r="I263" s="6">
        <f t="shared" si="29"/>
        <v>54.436367549412061</v>
      </c>
      <c r="J263" s="4"/>
      <c r="K263" s="5">
        <f t="shared" si="30"/>
        <v>74.033459867200406</v>
      </c>
      <c r="L263" s="5">
        <f t="shared" si="31"/>
        <v>22.683779999999999</v>
      </c>
      <c r="M263" s="5">
        <f t="shared" si="32"/>
        <v>51.349679867200408</v>
      </c>
      <c r="N263" s="4"/>
    </row>
    <row r="264" spans="1:14" ht="15.75" x14ac:dyDescent="0.25">
      <c r="A264" s="9" t="str">
        <f t="shared" si="33"/>
        <v>-</v>
      </c>
      <c r="B264" s="8">
        <v>770</v>
      </c>
      <c r="C264" s="5" t="str">
        <f t="shared" si="34"/>
        <v/>
      </c>
      <c r="D264" s="5" t="str">
        <f t="shared" si="34"/>
        <v/>
      </c>
      <c r="E264" s="5" t="str">
        <f t="shared" si="34"/>
        <v/>
      </c>
      <c r="F264" s="5" t="str">
        <f t="shared" si="34"/>
        <v/>
      </c>
      <c r="G264" s="5">
        <f t="shared" si="34"/>
        <v>7.0794749816934913E-2</v>
      </c>
      <c r="H264" s="7">
        <f t="shared" si="28"/>
        <v>7.0794749816934913E-2</v>
      </c>
      <c r="I264" s="6">
        <f t="shared" si="29"/>
        <v>54.511957359039883</v>
      </c>
      <c r="J264" s="4"/>
      <c r="K264" s="5">
        <f t="shared" si="30"/>
        <v>74.136262008294239</v>
      </c>
      <c r="L264" s="5">
        <f t="shared" si="31"/>
        <v>22.832039999999996</v>
      </c>
      <c r="M264" s="5">
        <f t="shared" si="32"/>
        <v>51.304222008294246</v>
      </c>
      <c r="N264" s="4"/>
    </row>
    <row r="265" spans="1:14" ht="15.75" x14ac:dyDescent="0.25">
      <c r="A265" s="9" t="str">
        <f t="shared" si="33"/>
        <v>-</v>
      </c>
      <c r="B265" s="8">
        <v>775</v>
      </c>
      <c r="C265" s="5" t="str">
        <f t="shared" si="34"/>
        <v/>
      </c>
      <c r="D265" s="5" t="str">
        <f t="shared" si="34"/>
        <v/>
      </c>
      <c r="E265" s="5" t="str">
        <f t="shared" si="34"/>
        <v/>
      </c>
      <c r="F265" s="5" t="str">
        <f t="shared" si="34"/>
        <v/>
      </c>
      <c r="G265" s="5">
        <f t="shared" si="34"/>
        <v>7.0435047557292602E-2</v>
      </c>
      <c r="H265" s="7">
        <f t="shared" si="28"/>
        <v>7.0435047557292602E-2</v>
      </c>
      <c r="I265" s="6">
        <f t="shared" si="29"/>
        <v>54.587161856901766</v>
      </c>
      <c r="J265" s="4"/>
      <c r="K265" s="5">
        <f t="shared" si="30"/>
        <v>74.238540125386393</v>
      </c>
      <c r="L265" s="5">
        <f t="shared" si="31"/>
        <v>22.9803</v>
      </c>
      <c r="M265" s="5">
        <f t="shared" si="32"/>
        <v>51.258240125386394</v>
      </c>
      <c r="N265" s="4"/>
    </row>
    <row r="266" spans="1:14" ht="15.75" x14ac:dyDescent="0.25">
      <c r="A266" s="9" t="str">
        <f t="shared" si="33"/>
        <v>-</v>
      </c>
      <c r="B266" s="8">
        <v>780</v>
      </c>
      <c r="C266" s="5" t="str">
        <f t="shared" si="34"/>
        <v/>
      </c>
      <c r="D266" s="5" t="str">
        <f t="shared" si="34"/>
        <v/>
      </c>
      <c r="E266" s="5" t="str">
        <f t="shared" si="34"/>
        <v/>
      </c>
      <c r="F266" s="5" t="str">
        <f t="shared" si="34"/>
        <v/>
      </c>
      <c r="G266" s="5">
        <f t="shared" si="34"/>
        <v>7.0079468556503058E-2</v>
      </c>
      <c r="H266" s="7">
        <f t="shared" si="28"/>
        <v>7.0079468556503058E-2</v>
      </c>
      <c r="I266" s="6">
        <f t="shared" si="29"/>
        <v>54.661985474072388</v>
      </c>
      <c r="J266" s="4"/>
      <c r="K266" s="5">
        <f t="shared" si="30"/>
        <v>74.340300244738444</v>
      </c>
      <c r="L266" s="5">
        <f t="shared" si="31"/>
        <v>23.128559999999997</v>
      </c>
      <c r="M266" s="5">
        <f t="shared" si="32"/>
        <v>51.211740244738451</v>
      </c>
      <c r="N266" s="4"/>
    </row>
    <row r="267" spans="1:14" ht="15.75" x14ac:dyDescent="0.25">
      <c r="A267" s="9" t="str">
        <f t="shared" si="33"/>
        <v>-</v>
      </c>
      <c r="B267" s="8">
        <v>785</v>
      </c>
      <c r="C267" s="5" t="str">
        <f t="shared" si="34"/>
        <v/>
      </c>
      <c r="D267" s="5" t="str">
        <f t="shared" si="34"/>
        <v/>
      </c>
      <c r="E267" s="5" t="str">
        <f t="shared" si="34"/>
        <v/>
      </c>
      <c r="F267" s="5" t="str">
        <f t="shared" si="34"/>
        <v/>
      </c>
      <c r="G267" s="5">
        <f t="shared" si="34"/>
        <v>6.9727939570269404E-2</v>
      </c>
      <c r="H267" s="7">
        <f t="shared" si="28"/>
        <v>6.9727939570269404E-2</v>
      </c>
      <c r="I267" s="6">
        <f t="shared" si="29"/>
        <v>54.736432562661484</v>
      </c>
      <c r="J267" s="4"/>
      <c r="K267" s="5">
        <f t="shared" si="30"/>
        <v>74.441548285219611</v>
      </c>
      <c r="L267" s="5">
        <f t="shared" si="31"/>
        <v>23.276820000000001</v>
      </c>
      <c r="M267" s="5">
        <f t="shared" si="32"/>
        <v>51.16472828521961</v>
      </c>
      <c r="N267" s="4"/>
    </row>
    <row r="268" spans="1:14" ht="15.75" x14ac:dyDescent="0.25">
      <c r="A268" s="9" t="str">
        <f t="shared" si="33"/>
        <v>-</v>
      </c>
      <c r="B268" s="8">
        <v>790</v>
      </c>
      <c r="C268" s="5" t="str">
        <f t="shared" si="34"/>
        <v/>
      </c>
      <c r="D268" s="5" t="str">
        <f t="shared" si="34"/>
        <v/>
      </c>
      <c r="E268" s="5" t="str">
        <f t="shared" si="34"/>
        <v/>
      </c>
      <c r="F268" s="5" t="str">
        <f t="shared" si="34"/>
        <v/>
      </c>
      <c r="G268" s="5">
        <f t="shared" si="34"/>
        <v>6.9380389111030311E-2</v>
      </c>
      <c r="H268" s="7">
        <f t="shared" si="28"/>
        <v>6.9380389111030311E-2</v>
      </c>
      <c r="I268" s="6">
        <f t="shared" si="29"/>
        <v>54.810507397713948</v>
      </c>
      <c r="J268" s="4"/>
      <c r="K268" s="5">
        <f t="shared" si="30"/>
        <v>74.542290060890963</v>
      </c>
      <c r="L268" s="5">
        <f t="shared" si="31"/>
        <v>23.425079999999998</v>
      </c>
      <c r="M268" s="5">
        <f t="shared" si="32"/>
        <v>51.117210060890969</v>
      </c>
      <c r="N268" s="4"/>
    </row>
    <row r="269" spans="1:14" ht="15.75" x14ac:dyDescent="0.25">
      <c r="A269" s="9" t="str">
        <f t="shared" si="33"/>
        <v>-</v>
      </c>
      <c r="B269" s="8">
        <v>795</v>
      </c>
      <c r="C269" s="5" t="str">
        <f t="shared" si="34"/>
        <v/>
      </c>
      <c r="D269" s="5" t="str">
        <f t="shared" si="34"/>
        <v/>
      </c>
      <c r="E269" s="5" t="str">
        <f t="shared" si="34"/>
        <v/>
      </c>
      <c r="F269" s="5" t="str">
        <f t="shared" si="34"/>
        <v/>
      </c>
      <c r="G269" s="5">
        <f t="shared" si="34"/>
        <v>6.903674739503432E-2</v>
      </c>
      <c r="H269" s="7">
        <f t="shared" si="28"/>
        <v>6.903674739503432E-2</v>
      </c>
      <c r="I269" s="6">
        <f t="shared" si="29"/>
        <v>54.884214179052286</v>
      </c>
      <c r="J269" s="4"/>
      <c r="K269" s="5">
        <f t="shared" si="30"/>
        <v>74.642531283511104</v>
      </c>
      <c r="L269" s="5">
        <f t="shared" si="31"/>
        <v>23.573340000000002</v>
      </c>
      <c r="M269" s="5">
        <f t="shared" si="32"/>
        <v>51.069191283511103</v>
      </c>
      <c r="N269" s="4"/>
    </row>
    <row r="270" spans="1:14" ht="15.75" x14ac:dyDescent="0.25">
      <c r="A270" s="9" t="str">
        <f t="shared" si="33"/>
        <v>-</v>
      </c>
      <c r="B270" s="8">
        <v>800</v>
      </c>
      <c r="C270" s="5" t="str">
        <f t="shared" ref="C270:G285" si="35">IF(AND($B270&gt;=C$105,$B270&lt;=C$106),(C$107/60)*$B270^(-C$108),"")</f>
        <v/>
      </c>
      <c r="D270" s="5" t="str">
        <f t="shared" si="35"/>
        <v/>
      </c>
      <c r="E270" s="5" t="str">
        <f t="shared" si="35"/>
        <v/>
      </c>
      <c r="F270" s="5" t="str">
        <f t="shared" si="35"/>
        <v/>
      </c>
      <c r="G270" s="5">
        <f t="shared" si="35"/>
        <v>6.8696946291329761E-2</v>
      </c>
      <c r="H270" s="7">
        <f t="shared" si="28"/>
        <v>6.8696946291329761E-2</v>
      </c>
      <c r="I270" s="6">
        <f t="shared" si="29"/>
        <v>54.957557033063807</v>
      </c>
      <c r="J270" s="4"/>
      <c r="K270" s="5">
        <f t="shared" si="30"/>
        <v>74.74227756496677</v>
      </c>
      <c r="L270" s="5">
        <f t="shared" si="31"/>
        <v>23.721599999999999</v>
      </c>
      <c r="M270" s="5">
        <f t="shared" si="32"/>
        <v>51.020677564966775</v>
      </c>
      <c r="N270" s="4"/>
    </row>
    <row r="271" spans="1:14" ht="15.75" x14ac:dyDescent="0.25">
      <c r="A271" s="9" t="str">
        <f t="shared" si="33"/>
        <v>-</v>
      </c>
      <c r="B271" s="8">
        <v>805</v>
      </c>
      <c r="C271" s="5" t="str">
        <f t="shared" si="35"/>
        <v/>
      </c>
      <c r="D271" s="5" t="str">
        <f t="shared" si="35"/>
        <v/>
      </c>
      <c r="E271" s="5" t="str">
        <f t="shared" si="35"/>
        <v/>
      </c>
      <c r="F271" s="5" t="str">
        <f t="shared" si="35"/>
        <v/>
      </c>
      <c r="G271" s="5">
        <f t="shared" si="35"/>
        <v>6.8360919272589499E-2</v>
      </c>
      <c r="H271" s="7">
        <f t="shared" si="28"/>
        <v>6.8360919272589499E-2</v>
      </c>
      <c r="I271" s="6">
        <f t="shared" si="29"/>
        <v>55.03054001443455</v>
      </c>
      <c r="J271" s="4"/>
      <c r="K271" s="5">
        <f t="shared" si="30"/>
        <v>74.841534419630989</v>
      </c>
      <c r="L271" s="5">
        <f t="shared" si="31"/>
        <v>23.869859999999996</v>
      </c>
      <c r="M271" s="5">
        <f t="shared" si="32"/>
        <v>50.971674419630993</v>
      </c>
      <c r="N271" s="4"/>
    </row>
    <row r="272" spans="1:14" ht="15.75" x14ac:dyDescent="0.25">
      <c r="A272" s="9" t="str">
        <f t="shared" si="33"/>
        <v>-</v>
      </c>
      <c r="B272" s="8">
        <v>810</v>
      </c>
      <c r="C272" s="5" t="str">
        <f t="shared" si="35"/>
        <v/>
      </c>
      <c r="D272" s="5" t="str">
        <f t="shared" si="35"/>
        <v/>
      </c>
      <c r="E272" s="5" t="str">
        <f t="shared" si="35"/>
        <v/>
      </c>
      <c r="F272" s="5" t="str">
        <f t="shared" si="35"/>
        <v/>
      </c>
      <c r="G272" s="5">
        <f t="shared" si="35"/>
        <v>6.8028601367693745E-2</v>
      </c>
      <c r="H272" s="7">
        <f t="shared" si="28"/>
        <v>6.8028601367693745E-2</v>
      </c>
      <c r="I272" s="6">
        <f t="shared" si="29"/>
        <v>55.103167107831936</v>
      </c>
      <c r="J272" s="4"/>
      <c r="K272" s="5">
        <f t="shared" si="30"/>
        <v>74.94030726665143</v>
      </c>
      <c r="L272" s="5">
        <f t="shared" si="31"/>
        <v>24.01812</v>
      </c>
      <c r="M272" s="5">
        <f t="shared" si="32"/>
        <v>50.922187266651434</v>
      </c>
      <c r="N272" s="4"/>
    </row>
    <row r="273" spans="1:14" ht="15.75" x14ac:dyDescent="0.25">
      <c r="A273" s="9" t="str">
        <f t="shared" si="33"/>
        <v>-</v>
      </c>
      <c r="B273" s="8">
        <v>815</v>
      </c>
      <c r="C273" s="5" t="str">
        <f t="shared" si="35"/>
        <v/>
      </c>
      <c r="D273" s="5" t="str">
        <f t="shared" si="35"/>
        <v/>
      </c>
      <c r="E273" s="5" t="str">
        <f t="shared" si="35"/>
        <v/>
      </c>
      <c r="F273" s="5" t="str">
        <f t="shared" si="35"/>
        <v/>
      </c>
      <c r="G273" s="5">
        <f t="shared" si="35"/>
        <v>6.7699929115996663E-2</v>
      </c>
      <c r="H273" s="7">
        <f t="shared" si="28"/>
        <v>6.7699929115996663E-2</v>
      </c>
      <c r="I273" s="6">
        <f t="shared" si="29"/>
        <v>55.175442229537282</v>
      </c>
      <c r="J273" s="4"/>
      <c r="K273" s="5">
        <f t="shared" si="30"/>
        <v>75.038601432170708</v>
      </c>
      <c r="L273" s="5">
        <f t="shared" si="31"/>
        <v>24.166379999999997</v>
      </c>
      <c r="M273" s="5">
        <f t="shared" si="32"/>
        <v>50.872221432170711</v>
      </c>
      <c r="N273" s="4"/>
    </row>
    <row r="274" spans="1:14" ht="15.75" x14ac:dyDescent="0.25">
      <c r="A274" s="9" t="str">
        <f t="shared" si="33"/>
        <v>-</v>
      </c>
      <c r="B274" s="8">
        <v>820</v>
      </c>
      <c r="C274" s="5" t="str">
        <f t="shared" si="35"/>
        <v/>
      </c>
      <c r="D274" s="5" t="str">
        <f t="shared" si="35"/>
        <v/>
      </c>
      <c r="E274" s="5" t="str">
        <f t="shared" si="35"/>
        <v/>
      </c>
      <c r="F274" s="5" t="str">
        <f t="shared" si="35"/>
        <v/>
      </c>
      <c r="G274" s="5">
        <f t="shared" si="35"/>
        <v>6.7374840523208648E-2</v>
      </c>
      <c r="H274" s="7">
        <f t="shared" si="28"/>
        <v>6.7374840523208648E-2</v>
      </c>
      <c r="I274" s="6">
        <f t="shared" si="29"/>
        <v>55.247369229031094</v>
      </c>
      <c r="J274" s="4"/>
      <c r="K274" s="5">
        <f t="shared" si="30"/>
        <v>75.136422151482279</v>
      </c>
      <c r="L274" s="5">
        <f t="shared" si="31"/>
        <v>24.314640000000001</v>
      </c>
      <c r="M274" s="5">
        <f t="shared" si="32"/>
        <v>50.821782151482282</v>
      </c>
      <c r="N274" s="4"/>
    </row>
    <row r="275" spans="1:14" ht="15.75" x14ac:dyDescent="0.25">
      <c r="A275" s="9" t="str">
        <f t="shared" si="33"/>
        <v>-</v>
      </c>
      <c r="B275" s="8">
        <v>825</v>
      </c>
      <c r="C275" s="5" t="str">
        <f t="shared" si="35"/>
        <v/>
      </c>
      <c r="D275" s="5" t="str">
        <f t="shared" si="35"/>
        <v/>
      </c>
      <c r="E275" s="5" t="str">
        <f t="shared" si="35"/>
        <v/>
      </c>
      <c r="F275" s="5" t="str">
        <f t="shared" si="35"/>
        <v/>
      </c>
      <c r="G275" s="5">
        <f t="shared" si="35"/>
        <v>6.7053275018826408E-2</v>
      </c>
      <c r="H275" s="7">
        <f t="shared" si="28"/>
        <v>6.7053275018826408E-2</v>
      </c>
      <c r="I275" s="6">
        <f t="shared" si="29"/>
        <v>55.318951890531785</v>
      </c>
      <c r="J275" s="4"/>
      <c r="K275" s="5">
        <f t="shared" si="30"/>
        <v>75.233774571123234</v>
      </c>
      <c r="L275" s="5">
        <f t="shared" si="31"/>
        <v>24.462899999999998</v>
      </c>
      <c r="M275" s="5">
        <f t="shared" si="32"/>
        <v>50.770874571123237</v>
      </c>
      <c r="N275" s="4"/>
    </row>
    <row r="276" spans="1:14" ht="15.75" x14ac:dyDescent="0.25">
      <c r="A276" s="9" t="str">
        <f t="shared" si="33"/>
        <v>-</v>
      </c>
      <c r="B276" s="8">
        <v>830</v>
      </c>
      <c r="C276" s="5" t="str">
        <f t="shared" si="35"/>
        <v/>
      </c>
      <c r="D276" s="5" t="str">
        <f t="shared" si="35"/>
        <v/>
      </c>
      <c r="E276" s="5" t="str">
        <f t="shared" si="35"/>
        <v/>
      </c>
      <c r="F276" s="5" t="str">
        <f t="shared" si="35"/>
        <v/>
      </c>
      <c r="G276" s="5">
        <f t="shared" si="35"/>
        <v>6.6735173415048213E-2</v>
      </c>
      <c r="H276" s="7">
        <f t="shared" si="28"/>
        <v>6.6735173415048213E-2</v>
      </c>
      <c r="I276" s="6">
        <f t="shared" si="29"/>
        <v>55.390193934490014</v>
      </c>
      <c r="J276" s="4"/>
      <c r="K276" s="5">
        <f t="shared" si="30"/>
        <v>75.33066375090641</v>
      </c>
      <c r="L276" s="5">
        <f t="shared" si="31"/>
        <v>24.611159999999998</v>
      </c>
      <c r="M276" s="5">
        <f t="shared" si="32"/>
        <v>50.719503750906412</v>
      </c>
      <c r="N276" s="4"/>
    </row>
    <row r="277" spans="1:14" ht="15.75" x14ac:dyDescent="0.25">
      <c r="A277" s="9" t="str">
        <f t="shared" si="33"/>
        <v>-</v>
      </c>
      <c r="B277" s="8">
        <v>835</v>
      </c>
      <c r="C277" s="5" t="str">
        <f t="shared" si="35"/>
        <v/>
      </c>
      <c r="D277" s="5" t="str">
        <f t="shared" si="35"/>
        <v/>
      </c>
      <c r="E277" s="5" t="str">
        <f t="shared" si="35"/>
        <v/>
      </c>
      <c r="F277" s="5" t="str">
        <f t="shared" si="35"/>
        <v/>
      </c>
      <c r="G277" s="5">
        <f t="shared" si="35"/>
        <v>6.6420477867114025E-2</v>
      </c>
      <c r="H277" s="7">
        <f t="shared" si="28"/>
        <v>6.6420477867114025E-2</v>
      </c>
      <c r="I277" s="6">
        <f t="shared" si="29"/>
        <v>55.461099019040212</v>
      </c>
      <c r="J277" s="4"/>
      <c r="K277" s="5">
        <f t="shared" si="30"/>
        <v>75.427094665894685</v>
      </c>
      <c r="L277" s="5">
        <f t="shared" si="31"/>
        <v>24.759419999999999</v>
      </c>
      <c r="M277" s="5">
        <f t="shared" si="32"/>
        <v>50.667674665894687</v>
      </c>
      <c r="N277" s="4"/>
    </row>
    <row r="278" spans="1:14" ht="15.75" x14ac:dyDescent="0.25">
      <c r="A278" s="9" t="str">
        <f t="shared" si="33"/>
        <v>-</v>
      </c>
      <c r="B278" s="8">
        <v>840</v>
      </c>
      <c r="C278" s="5" t="str">
        <f t="shared" si="35"/>
        <v/>
      </c>
      <c r="D278" s="5" t="str">
        <f t="shared" si="35"/>
        <v/>
      </c>
      <c r="E278" s="5" t="str">
        <f t="shared" si="35"/>
        <v/>
      </c>
      <c r="F278" s="5" t="str">
        <f t="shared" si="35"/>
        <v/>
      </c>
      <c r="G278" s="5">
        <f t="shared" si="35"/>
        <v>6.6109131835011992E-2</v>
      </c>
      <c r="H278" s="7">
        <f t="shared" si="28"/>
        <v>6.6109131835011992E-2</v>
      </c>
      <c r="I278" s="6">
        <f t="shared" si="29"/>
        <v>55.531670741410075</v>
      </c>
      <c r="J278" s="4"/>
      <c r="K278" s="5">
        <f t="shared" si="30"/>
        <v>75.5230722083177</v>
      </c>
      <c r="L278" s="5">
        <f t="shared" si="31"/>
        <v>24.907679999999999</v>
      </c>
      <c r="M278" s="5">
        <f t="shared" si="32"/>
        <v>50.615392208317701</v>
      </c>
      <c r="N278" s="4"/>
    </row>
    <row r="279" spans="1:14" ht="15.75" x14ac:dyDescent="0.25">
      <c r="A279" s="9" t="str">
        <f t="shared" si="33"/>
        <v>-</v>
      </c>
      <c r="B279" s="8">
        <v>845</v>
      </c>
      <c r="C279" s="5" t="str">
        <f t="shared" si="35"/>
        <v/>
      </c>
      <c r="D279" s="5" t="str">
        <f t="shared" si="35"/>
        <v/>
      </c>
      <c r="E279" s="5" t="str">
        <f t="shared" si="35"/>
        <v/>
      </c>
      <c r="F279" s="5" t="str">
        <f t="shared" si="35"/>
        <v/>
      </c>
      <c r="G279" s="5">
        <f t="shared" si="35"/>
        <v>6.5801080046497831E-2</v>
      </c>
      <c r="H279" s="7">
        <f t="shared" si="28"/>
        <v>6.5801080046497831E-2</v>
      </c>
      <c r="I279" s="6">
        <f t="shared" si="29"/>
        <v>55.601912639290667</v>
      </c>
      <c r="J279" s="4"/>
      <c r="K279" s="5">
        <f t="shared" si="30"/>
        <v>75.61860118943531</v>
      </c>
      <c r="L279" s="5">
        <f t="shared" si="31"/>
        <v>25.05594</v>
      </c>
      <c r="M279" s="5">
        <f t="shared" si="32"/>
        <v>50.56266118943531</v>
      </c>
      <c r="N279" s="4"/>
    </row>
    <row r="280" spans="1:14" ht="15.75" x14ac:dyDescent="0.25">
      <c r="A280" s="9" t="str">
        <f t="shared" si="33"/>
        <v>-</v>
      </c>
      <c r="B280" s="8">
        <v>850</v>
      </c>
      <c r="C280" s="5" t="str">
        <f t="shared" si="35"/>
        <v/>
      </c>
      <c r="D280" s="5" t="str">
        <f t="shared" si="35"/>
        <v/>
      </c>
      <c r="E280" s="5" t="str">
        <f t="shared" si="35"/>
        <v/>
      </c>
      <c r="F280" s="5" t="str">
        <f t="shared" si="35"/>
        <v/>
      </c>
      <c r="G280" s="5">
        <f t="shared" si="35"/>
        <v>6.5496268461373117E-2</v>
      </c>
      <c r="H280" s="7">
        <f t="shared" si="28"/>
        <v>6.5496268461373117E-2</v>
      </c>
      <c r="I280" s="6">
        <f t="shared" si="29"/>
        <v>55.671828192167148</v>
      </c>
      <c r="J280" s="4"/>
      <c r="K280" s="5">
        <f t="shared" si="30"/>
        <v>75.713686341347312</v>
      </c>
      <c r="L280" s="5">
        <f t="shared" si="31"/>
        <v>25.204199999999997</v>
      </c>
      <c r="M280" s="5">
        <f t="shared" si="32"/>
        <v>50.509486341347312</v>
      </c>
      <c r="N280" s="4"/>
    </row>
    <row r="281" spans="1:14" ht="15.75" x14ac:dyDescent="0.25">
      <c r="A281" s="9" t="str">
        <f t="shared" si="33"/>
        <v>-</v>
      </c>
      <c r="B281" s="8">
        <v>855</v>
      </c>
      <c r="C281" s="5" t="str">
        <f t="shared" si="35"/>
        <v/>
      </c>
      <c r="D281" s="5" t="str">
        <f t="shared" si="35"/>
        <v/>
      </c>
      <c r="E281" s="5" t="str">
        <f t="shared" si="35"/>
        <v/>
      </c>
      <c r="F281" s="5" t="str">
        <f t="shared" si="35"/>
        <v/>
      </c>
      <c r="G281" s="5">
        <f t="shared" si="35"/>
        <v>6.5194644236973909E-2</v>
      </c>
      <c r="H281" s="7">
        <f t="shared" si="28"/>
        <v>6.5194644236973909E-2</v>
      </c>
      <c r="I281" s="6">
        <f t="shared" si="29"/>
        <v>55.741420822612689</v>
      </c>
      <c r="J281" s="4"/>
      <c r="K281" s="5">
        <f t="shared" si="30"/>
        <v>75.808332318753259</v>
      </c>
      <c r="L281" s="5">
        <f t="shared" si="31"/>
        <v>25.352460000000001</v>
      </c>
      <c r="M281" s="5">
        <f t="shared" si="32"/>
        <v>50.455872318753258</v>
      </c>
      <c r="N281" s="4"/>
    </row>
    <row r="282" spans="1:14" ht="15.75" x14ac:dyDescent="0.25">
      <c r="A282" s="9" t="str">
        <f t="shared" si="33"/>
        <v>-</v>
      </c>
      <c r="B282" s="8">
        <v>860</v>
      </c>
      <c r="C282" s="5" t="str">
        <f t="shared" si="35"/>
        <v/>
      </c>
      <c r="D282" s="5" t="str">
        <f t="shared" si="35"/>
        <v/>
      </c>
      <c r="E282" s="5" t="str">
        <f t="shared" si="35"/>
        <v/>
      </c>
      <c r="F282" s="5" t="str">
        <f t="shared" si="35"/>
        <v/>
      </c>
      <c r="G282" s="5">
        <f t="shared" si="35"/>
        <v>6.4896155694820615E-2</v>
      </c>
      <c r="H282" s="7">
        <f t="shared" si="28"/>
        <v>6.4896155694820615E-2</v>
      </c>
      <c r="I282" s="6">
        <f t="shared" si="29"/>
        <v>55.810693897545725</v>
      </c>
      <c r="J282" s="4"/>
      <c r="K282" s="5">
        <f t="shared" si="30"/>
        <v>75.902543700662179</v>
      </c>
      <c r="L282" s="5">
        <f t="shared" si="31"/>
        <v>25.500719999999998</v>
      </c>
      <c r="M282" s="5">
        <f t="shared" si="32"/>
        <v>50.401823700662177</v>
      </c>
      <c r="N282" s="4"/>
    </row>
    <row r="283" spans="1:14" ht="15.75" x14ac:dyDescent="0.25">
      <c r="A283" s="9" t="str">
        <f t="shared" si="33"/>
        <v>-</v>
      </c>
      <c r="B283" s="8">
        <v>865</v>
      </c>
      <c r="C283" s="5" t="str">
        <f t="shared" si="35"/>
        <v/>
      </c>
      <c r="D283" s="5" t="str">
        <f t="shared" si="35"/>
        <v/>
      </c>
      <c r="E283" s="5" t="str">
        <f t="shared" si="35"/>
        <v/>
      </c>
      <c r="F283" s="5" t="str">
        <f t="shared" si="35"/>
        <v/>
      </c>
      <c r="G283" s="5">
        <f t="shared" si="35"/>
        <v>6.4600752288384744E-2</v>
      </c>
      <c r="H283" s="7">
        <f t="shared" si="28"/>
        <v>6.4600752288384744E-2</v>
      </c>
      <c r="I283" s="6">
        <f t="shared" si="29"/>
        <v>55.879650729452806</v>
      </c>
      <c r="J283" s="4"/>
      <c r="K283" s="5">
        <f t="shared" si="30"/>
        <v>75.996324992055818</v>
      </c>
      <c r="L283" s="5">
        <f t="shared" si="31"/>
        <v>25.648979999999998</v>
      </c>
      <c r="M283" s="5">
        <f t="shared" si="32"/>
        <v>50.347344992055824</v>
      </c>
      <c r="N283" s="4"/>
    </row>
    <row r="284" spans="1:14" ht="15.75" x14ac:dyDescent="0.25">
      <c r="A284" s="9" t="str">
        <f t="shared" si="33"/>
        <v>-</v>
      </c>
      <c r="B284" s="8">
        <v>870</v>
      </c>
      <c r="C284" s="5" t="str">
        <f t="shared" si="35"/>
        <v/>
      </c>
      <c r="D284" s="5" t="str">
        <f t="shared" si="35"/>
        <v/>
      </c>
      <c r="E284" s="5" t="str">
        <f t="shared" si="35"/>
        <v/>
      </c>
      <c r="F284" s="5" t="str">
        <f t="shared" si="35"/>
        <v/>
      </c>
      <c r="G284" s="5">
        <f t="shared" si="35"/>
        <v>6.4308384571927849E-2</v>
      </c>
      <c r="H284" s="7">
        <f t="shared" si="28"/>
        <v>6.4308384571927849E-2</v>
      </c>
      <c r="I284" s="6">
        <f t="shared" si="29"/>
        <v>55.948294577577229</v>
      </c>
      <c r="J284" s="4"/>
      <c r="K284" s="5">
        <f t="shared" si="30"/>
        <v>76.089680625505039</v>
      </c>
      <c r="L284" s="5">
        <f t="shared" si="31"/>
        <v>25.797239999999999</v>
      </c>
      <c r="M284" s="5">
        <f t="shared" si="32"/>
        <v>50.292440625505037</v>
      </c>
      <c r="N284" s="4"/>
    </row>
    <row r="285" spans="1:14" ht="15.75" x14ac:dyDescent="0.25">
      <c r="A285" s="9" t="str">
        <f t="shared" si="33"/>
        <v>-</v>
      </c>
      <c r="B285" s="8">
        <v>875</v>
      </c>
      <c r="C285" s="5" t="str">
        <f t="shared" si="35"/>
        <v/>
      </c>
      <c r="D285" s="5" t="str">
        <f t="shared" si="35"/>
        <v/>
      </c>
      <c r="E285" s="5" t="str">
        <f t="shared" si="35"/>
        <v/>
      </c>
      <c r="F285" s="5" t="str">
        <f t="shared" si="35"/>
        <v/>
      </c>
      <c r="G285" s="5">
        <f t="shared" si="35"/>
        <v>6.4019004170371943E-2</v>
      </c>
      <c r="H285" s="7">
        <f t="shared" si="28"/>
        <v>6.4019004170371943E-2</v>
      </c>
      <c r="I285" s="6">
        <f t="shared" si="29"/>
        <v>56.01662864907545</v>
      </c>
      <c r="J285" s="4"/>
      <c r="K285" s="5">
        <f t="shared" si="30"/>
        <v>76.182614962742605</v>
      </c>
      <c r="L285" s="5">
        <f t="shared" si="31"/>
        <v>25.945499999999999</v>
      </c>
      <c r="M285" s="5">
        <f t="shared" si="32"/>
        <v>50.237114962742609</v>
      </c>
      <c r="N285" s="4"/>
    </row>
    <row r="286" spans="1:14" ht="15.75" x14ac:dyDescent="0.25">
      <c r="A286" s="9" t="str">
        <f t="shared" si="33"/>
        <v>-</v>
      </c>
      <c r="B286" s="8">
        <v>880</v>
      </c>
      <c r="C286" s="5" t="str">
        <f t="shared" ref="C286:G301" si="36">IF(AND($B286&gt;=C$105,$B286&lt;=C$106),(C$107/60)*$B286^(-C$108),"")</f>
        <v/>
      </c>
      <c r="D286" s="5" t="str">
        <f t="shared" si="36"/>
        <v/>
      </c>
      <c r="E286" s="5" t="str">
        <f t="shared" si="36"/>
        <v/>
      </c>
      <c r="F286" s="5" t="str">
        <f t="shared" si="36"/>
        <v/>
      </c>
      <c r="G286" s="5">
        <f t="shared" si="36"/>
        <v>6.3732563750160828E-2</v>
      </c>
      <c r="H286" s="7">
        <f t="shared" si="28"/>
        <v>6.3732563750160828E-2</v>
      </c>
      <c r="I286" s="6">
        <f t="shared" si="29"/>
        <v>56.08465610014153</v>
      </c>
      <c r="J286" s="4"/>
      <c r="K286" s="5">
        <f t="shared" si="30"/>
        <v>76.275132296192481</v>
      </c>
      <c r="L286" s="5">
        <f t="shared" si="31"/>
        <v>26.09376</v>
      </c>
      <c r="M286" s="5">
        <f t="shared" si="32"/>
        <v>50.181372296192478</v>
      </c>
      <c r="N286" s="4"/>
    </row>
    <row r="287" spans="1:14" ht="15.75" x14ac:dyDescent="0.25">
      <c r="A287" s="9" t="str">
        <f t="shared" si="33"/>
        <v>-</v>
      </c>
      <c r="B287" s="8">
        <v>885</v>
      </c>
      <c r="C287" s="5" t="str">
        <f t="shared" si="36"/>
        <v/>
      </c>
      <c r="D287" s="5" t="str">
        <f t="shared" si="36"/>
        <v/>
      </c>
      <c r="E287" s="5" t="str">
        <f t="shared" si="36"/>
        <v/>
      </c>
      <c r="F287" s="5" t="str">
        <f t="shared" si="36"/>
        <v/>
      </c>
      <c r="G287" s="5">
        <f t="shared" si="36"/>
        <v>6.3449016991074969E-2</v>
      </c>
      <c r="H287" s="7">
        <f t="shared" si="28"/>
        <v>6.3449016991074969E-2</v>
      </c>
      <c r="I287" s="6">
        <f t="shared" si="29"/>
        <v>56.152380037101345</v>
      </c>
      <c r="J287" s="4"/>
      <c r="K287" s="5">
        <f t="shared" si="30"/>
        <v>76.367236850457829</v>
      </c>
      <c r="L287" s="5">
        <f t="shared" si="31"/>
        <v>26.242019999999997</v>
      </c>
      <c r="M287" s="5">
        <f t="shared" si="32"/>
        <v>50.125216850457832</v>
      </c>
      <c r="N287" s="4"/>
    </row>
    <row r="288" spans="1:14" ht="15.75" x14ac:dyDescent="0.25">
      <c r="A288" s="9" t="str">
        <f t="shared" si="33"/>
        <v>-</v>
      </c>
      <c r="B288" s="8">
        <v>890</v>
      </c>
      <c r="C288" s="5" t="str">
        <f t="shared" si="36"/>
        <v/>
      </c>
      <c r="D288" s="5" t="str">
        <f t="shared" si="36"/>
        <v/>
      </c>
      <c r="E288" s="5" t="str">
        <f t="shared" si="36"/>
        <v/>
      </c>
      <c r="F288" s="5" t="str">
        <f t="shared" si="36"/>
        <v/>
      </c>
      <c r="G288" s="5">
        <f t="shared" si="36"/>
        <v>6.3168318558963155E-2</v>
      </c>
      <c r="H288" s="7">
        <f t="shared" si="28"/>
        <v>6.3168318558963155E-2</v>
      </c>
      <c r="I288" s="6">
        <f t="shared" si="29"/>
        <v>56.21980351747721</v>
      </c>
      <c r="J288" s="4"/>
      <c r="K288" s="5">
        <f t="shared" si="30"/>
        <v>76.458932783769001</v>
      </c>
      <c r="L288" s="5">
        <f t="shared" si="31"/>
        <v>26.390279999999997</v>
      </c>
      <c r="M288" s="5">
        <f t="shared" si="32"/>
        <v>50.068652783769004</v>
      </c>
      <c r="N288" s="4"/>
    </row>
    <row r="289" spans="1:14" ht="15.75" x14ac:dyDescent="0.25">
      <c r="A289" s="9" t="str">
        <f t="shared" si="33"/>
        <v>-</v>
      </c>
      <c r="B289" s="8">
        <v>895</v>
      </c>
      <c r="C289" s="5" t="str">
        <f t="shared" si="36"/>
        <v/>
      </c>
      <c r="D289" s="5" t="str">
        <f t="shared" si="36"/>
        <v/>
      </c>
      <c r="E289" s="5" t="str">
        <f t="shared" si="36"/>
        <v/>
      </c>
      <c r="F289" s="5" t="str">
        <f t="shared" si="36"/>
        <v/>
      </c>
      <c r="G289" s="5">
        <f t="shared" si="36"/>
        <v>6.2890424079356425E-2</v>
      </c>
      <c r="H289" s="7">
        <f t="shared" si="28"/>
        <v>6.2890424079356425E-2</v>
      </c>
      <c r="I289" s="6">
        <f t="shared" si="29"/>
        <v>56.286929551024002</v>
      </c>
      <c r="J289" s="4"/>
      <c r="K289" s="5">
        <f t="shared" si="30"/>
        <v>76.550224189392637</v>
      </c>
      <c r="L289" s="5">
        <f t="shared" si="31"/>
        <v>26.538539999999998</v>
      </c>
      <c r="M289" s="5">
        <f t="shared" si="32"/>
        <v>50.011684189392639</v>
      </c>
      <c r="N289" s="4"/>
    </row>
    <row r="290" spans="1:14" ht="15.75" x14ac:dyDescent="0.25">
      <c r="A290" s="9" t="str">
        <f t="shared" si="33"/>
        <v>-</v>
      </c>
      <c r="B290" s="8">
        <v>900</v>
      </c>
      <c r="C290" s="5" t="str">
        <f t="shared" si="36"/>
        <v/>
      </c>
      <c r="D290" s="5" t="str">
        <f t="shared" si="36"/>
        <v/>
      </c>
      <c r="E290" s="5" t="str">
        <f t="shared" si="36"/>
        <v/>
      </c>
      <c r="F290" s="5" t="str">
        <f t="shared" si="36"/>
        <v/>
      </c>
      <c r="G290" s="5">
        <f t="shared" si="36"/>
        <v>6.261529011193033E-2</v>
      </c>
      <c r="H290" s="7">
        <f t="shared" si="28"/>
        <v>6.261529011193033E-2</v>
      </c>
      <c r="I290" s="6">
        <f t="shared" si="29"/>
        <v>56.353761100737294</v>
      </c>
      <c r="J290" s="4"/>
      <c r="K290" s="5">
        <f t="shared" si="30"/>
        <v>76.641115097002725</v>
      </c>
      <c r="L290" s="5">
        <f t="shared" si="31"/>
        <v>26.686799999999998</v>
      </c>
      <c r="M290" s="5">
        <f t="shared" si="32"/>
        <v>49.954315097002727</v>
      </c>
      <c r="N290" s="4"/>
    </row>
    <row r="291" spans="1:14" ht="15.75" x14ac:dyDescent="0.25">
      <c r="A291" s="9" t="str">
        <f t="shared" si="33"/>
        <v>-</v>
      </c>
      <c r="B291" s="8">
        <v>905</v>
      </c>
      <c r="C291" s="5" t="str">
        <f t="shared" si="36"/>
        <v/>
      </c>
      <c r="D291" s="5" t="str">
        <f t="shared" si="36"/>
        <v/>
      </c>
      <c r="E291" s="5" t="str">
        <f t="shared" si="36"/>
        <v/>
      </c>
      <c r="F291" s="5" t="str">
        <f t="shared" si="36"/>
        <v/>
      </c>
      <c r="G291" s="5">
        <f t="shared" si="36"/>
        <v>6.2342874125784889E-2</v>
      </c>
      <c r="H291" s="7">
        <f t="shared" si="28"/>
        <v>6.2342874125784889E-2</v>
      </c>
      <c r="I291" s="6">
        <f t="shared" si="29"/>
        <v>56.420301083835326</v>
      </c>
      <c r="J291" s="4"/>
      <c r="K291" s="5">
        <f t="shared" si="30"/>
        <v>76.731609474016054</v>
      </c>
      <c r="L291" s="5">
        <f t="shared" si="31"/>
        <v>26.835059999999999</v>
      </c>
      <c r="M291" s="5">
        <f t="shared" si="32"/>
        <v>49.896549474016055</v>
      </c>
      <c r="N291" s="4"/>
    </row>
    <row r="292" spans="1:14" ht="15.75" x14ac:dyDescent="0.25">
      <c r="A292" s="9" t="str">
        <f t="shared" si="33"/>
        <v>-</v>
      </c>
      <c r="B292" s="8">
        <v>910</v>
      </c>
      <c r="C292" s="5" t="str">
        <f t="shared" si="36"/>
        <v/>
      </c>
      <c r="D292" s="5" t="str">
        <f t="shared" si="36"/>
        <v/>
      </c>
      <c r="E292" s="5" t="str">
        <f t="shared" si="36"/>
        <v/>
      </c>
      <c r="F292" s="5" t="str">
        <f t="shared" si="36"/>
        <v/>
      </c>
      <c r="G292" s="5">
        <f t="shared" si="36"/>
        <v>6.2073134475510196E-2</v>
      </c>
      <c r="H292" s="7">
        <f t="shared" si="28"/>
        <v>6.2073134475510196E-2</v>
      </c>
      <c r="I292" s="6">
        <f t="shared" si="29"/>
        <v>56.486552372714279</v>
      </c>
      <c r="J292" s="4"/>
      <c r="K292" s="5">
        <f t="shared" si="30"/>
        <v>76.821711226891424</v>
      </c>
      <c r="L292" s="5">
        <f t="shared" si="31"/>
        <v>26.983319999999999</v>
      </c>
      <c r="M292" s="5">
        <f t="shared" si="32"/>
        <v>49.838391226891424</v>
      </c>
      <c r="N292" s="4"/>
    </row>
    <row r="293" spans="1:14" ht="15.75" x14ac:dyDescent="0.25">
      <c r="A293" s="9" t="str">
        <f t="shared" si="33"/>
        <v>-</v>
      </c>
      <c r="B293" s="8">
        <v>915</v>
      </c>
      <c r="C293" s="5" t="str">
        <f t="shared" si="36"/>
        <v/>
      </c>
      <c r="D293" s="5" t="str">
        <f t="shared" si="36"/>
        <v/>
      </c>
      <c r="E293" s="5" t="str">
        <f t="shared" si="36"/>
        <v/>
      </c>
      <c r="F293" s="5" t="str">
        <f t="shared" si="36"/>
        <v/>
      </c>
      <c r="G293" s="5">
        <f t="shared" si="36"/>
        <v>6.1806030378010315E-2</v>
      </c>
      <c r="H293" s="7">
        <f t="shared" si="28"/>
        <v>6.1806030378010315E-2</v>
      </c>
      <c r="I293" s="6">
        <f t="shared" si="29"/>
        <v>56.552517795879439</v>
      </c>
      <c r="J293" s="4"/>
      <c r="K293" s="5">
        <f t="shared" si="30"/>
        <v>76.911424202396034</v>
      </c>
      <c r="L293" s="5">
        <f t="shared" si="31"/>
        <v>27.13158</v>
      </c>
      <c r="M293" s="5">
        <f t="shared" si="32"/>
        <v>49.779844202396035</v>
      </c>
      <c r="N293" s="4"/>
    </row>
    <row r="294" spans="1:14" ht="15.75" x14ac:dyDescent="0.25">
      <c r="A294" s="9" t="str">
        <f t="shared" si="33"/>
        <v>-</v>
      </c>
      <c r="B294" s="8">
        <v>920</v>
      </c>
      <c r="C294" s="5" t="str">
        <f t="shared" si="36"/>
        <v/>
      </c>
      <c r="D294" s="5" t="str">
        <f t="shared" si="36"/>
        <v/>
      </c>
      <c r="E294" s="5" t="str">
        <f t="shared" si="36"/>
        <v/>
      </c>
      <c r="F294" s="5" t="str">
        <f t="shared" si="36"/>
        <v/>
      </c>
      <c r="G294" s="5">
        <f t="shared" si="36"/>
        <v>6.1541521890055573E-2</v>
      </c>
      <c r="H294" s="7">
        <f t="shared" si="28"/>
        <v>6.1541521890055573E-2</v>
      </c>
      <c r="I294" s="6">
        <f t="shared" si="29"/>
        <v>56.61820013885113</v>
      </c>
      <c r="J294" s="4"/>
      <c r="K294" s="5">
        <f t="shared" si="30"/>
        <v>77.000752188837538</v>
      </c>
      <c r="L294" s="5">
        <f t="shared" si="31"/>
        <v>27.27984</v>
      </c>
      <c r="M294" s="5">
        <f t="shared" si="32"/>
        <v>49.720912188837538</v>
      </c>
      <c r="N294" s="4"/>
    </row>
    <row r="295" spans="1:14" ht="15.75" x14ac:dyDescent="0.25">
      <c r="A295" s="9" t="str">
        <f t="shared" si="33"/>
        <v>-</v>
      </c>
      <c r="B295" s="8">
        <v>925</v>
      </c>
      <c r="C295" s="5" t="str">
        <f t="shared" si="36"/>
        <v/>
      </c>
      <c r="D295" s="5" t="str">
        <f t="shared" si="36"/>
        <v/>
      </c>
      <c r="E295" s="5" t="str">
        <f t="shared" si="36"/>
        <v/>
      </c>
      <c r="F295" s="5" t="str">
        <f t="shared" si="36"/>
        <v/>
      </c>
      <c r="G295" s="5">
        <f t="shared" si="36"/>
        <v>6.1279569886538154E-2</v>
      </c>
      <c r="H295" s="7">
        <f t="shared" si="28"/>
        <v>6.1279569886538154E-2</v>
      </c>
      <c r="I295" s="6">
        <f t="shared" si="29"/>
        <v>56.683602145047793</v>
      </c>
      <c r="J295" s="4"/>
      <c r="K295" s="5">
        <f t="shared" si="30"/>
        <v>77.089698917264997</v>
      </c>
      <c r="L295" s="5">
        <f t="shared" si="31"/>
        <v>27.428099999999997</v>
      </c>
      <c r="M295" s="5">
        <f t="shared" si="32"/>
        <v>49.661598917264996</v>
      </c>
      <c r="N295" s="4"/>
    </row>
    <row r="296" spans="1:14" ht="15.75" x14ac:dyDescent="0.25">
      <c r="A296" s="9" t="str">
        <f t="shared" si="33"/>
        <v>-</v>
      </c>
      <c r="B296" s="8">
        <v>930</v>
      </c>
      <c r="C296" s="5" t="str">
        <f t="shared" si="36"/>
        <v/>
      </c>
      <c r="D296" s="5" t="str">
        <f t="shared" si="36"/>
        <v/>
      </c>
      <c r="E296" s="5" t="str">
        <f t="shared" si="36"/>
        <v/>
      </c>
      <c r="F296" s="5" t="str">
        <f t="shared" si="36"/>
        <v/>
      </c>
      <c r="G296" s="5">
        <f t="shared" si="36"/>
        <v>6.1020136039404115E-2</v>
      </c>
      <c r="H296" s="7">
        <f t="shared" si="28"/>
        <v>6.1020136039404115E-2</v>
      </c>
      <c r="I296" s="6">
        <f t="shared" si="29"/>
        <v>56.748726516645824</v>
      </c>
      <c r="J296" s="4"/>
      <c r="K296" s="5">
        <f t="shared" si="30"/>
        <v>77.178268062638324</v>
      </c>
      <c r="L296" s="5">
        <f t="shared" si="31"/>
        <v>27.576359999999998</v>
      </c>
      <c r="M296" s="5">
        <f t="shared" si="32"/>
        <v>49.60190806263833</v>
      </c>
      <c r="N296" s="4"/>
    </row>
    <row r="297" spans="1:14" ht="15.75" x14ac:dyDescent="0.25">
      <c r="A297" s="9" t="str">
        <f t="shared" si="33"/>
        <v>-</v>
      </c>
      <c r="B297" s="8">
        <v>935</v>
      </c>
      <c r="C297" s="5" t="str">
        <f t="shared" si="36"/>
        <v/>
      </c>
      <c r="D297" s="5" t="str">
        <f t="shared" si="36"/>
        <v/>
      </c>
      <c r="E297" s="5" t="str">
        <f t="shared" si="36"/>
        <v/>
      </c>
      <c r="F297" s="5" t="str">
        <f t="shared" si="36"/>
        <v/>
      </c>
      <c r="G297" s="5">
        <f t="shared" si="36"/>
        <v>6.0763182797237983E-2</v>
      </c>
      <c r="H297" s="7">
        <f t="shared" si="28"/>
        <v>6.0763182797237983E-2</v>
      </c>
      <c r="I297" s="6">
        <f t="shared" si="29"/>
        <v>56.813575915417516</v>
      </c>
      <c r="J297" s="4"/>
      <c r="K297" s="5">
        <f t="shared" si="30"/>
        <v>77.266463244967824</v>
      </c>
      <c r="L297" s="5">
        <f t="shared" si="31"/>
        <v>27.724619999999998</v>
      </c>
      <c r="M297" s="5">
        <f t="shared" si="32"/>
        <v>49.541843244967822</v>
      </c>
      <c r="N297" s="4"/>
    </row>
    <row r="298" spans="1:14" ht="15.75" x14ac:dyDescent="0.25">
      <c r="A298" s="9" t="str">
        <f t="shared" si="33"/>
        <v>-</v>
      </c>
      <c r="B298" s="8">
        <v>940</v>
      </c>
      <c r="C298" s="5" t="str">
        <f t="shared" si="36"/>
        <v/>
      </c>
      <c r="D298" s="5" t="str">
        <f t="shared" si="36"/>
        <v/>
      </c>
      <c r="E298" s="5" t="str">
        <f t="shared" si="36"/>
        <v/>
      </c>
      <c r="F298" s="5" t="str">
        <f t="shared" si="36"/>
        <v/>
      </c>
      <c r="G298" s="5">
        <f t="shared" si="36"/>
        <v>6.0508673365476474E-2</v>
      </c>
      <c r="H298" s="7">
        <f t="shared" si="28"/>
        <v>6.0508673365476474E-2</v>
      </c>
      <c r="I298" s="6">
        <f t="shared" si="29"/>
        <v>56.878152963547883</v>
      </c>
      <c r="J298" s="4"/>
      <c r="K298" s="5">
        <f t="shared" si="30"/>
        <v>77.35428803042511</v>
      </c>
      <c r="L298" s="5">
        <f t="shared" si="31"/>
        <v>27.872879999999999</v>
      </c>
      <c r="M298" s="5">
        <f t="shared" si="32"/>
        <v>49.481408030425115</v>
      </c>
      <c r="N298" s="4"/>
    </row>
    <row r="299" spans="1:14" ht="15.75" x14ac:dyDescent="0.25">
      <c r="A299" s="9" t="str">
        <f t="shared" si="33"/>
        <v>-</v>
      </c>
      <c r="B299" s="8">
        <v>945</v>
      </c>
      <c r="C299" s="5" t="str">
        <f t="shared" si="36"/>
        <v/>
      </c>
      <c r="D299" s="5" t="str">
        <f t="shared" si="36"/>
        <v/>
      </c>
      <c r="E299" s="5" t="str">
        <f t="shared" si="36"/>
        <v/>
      </c>
      <c r="F299" s="5" t="str">
        <f t="shared" si="36"/>
        <v/>
      </c>
      <c r="G299" s="5">
        <f t="shared" si="36"/>
        <v>6.0256571687227492E-2</v>
      </c>
      <c r="H299" s="7">
        <f t="shared" si="28"/>
        <v>6.0256571687227492E-2</v>
      </c>
      <c r="I299" s="6">
        <f t="shared" si="29"/>
        <v>56.942460244429981</v>
      </c>
      <c r="J299" s="4"/>
      <c r="K299" s="5">
        <f t="shared" si="30"/>
        <v>77.44174593242478</v>
      </c>
      <c r="L299" s="5">
        <f t="shared" si="31"/>
        <v>28.021139999999999</v>
      </c>
      <c r="M299" s="5">
        <f t="shared" si="32"/>
        <v>49.420605932424778</v>
      </c>
      <c r="N299" s="4"/>
    </row>
    <row r="300" spans="1:14" ht="15.75" x14ac:dyDescent="0.25">
      <c r="A300" s="9" t="str">
        <f t="shared" si="33"/>
        <v>-</v>
      </c>
      <c r="B300" s="8">
        <v>950</v>
      </c>
      <c r="C300" s="5" t="str">
        <f t="shared" si="36"/>
        <v/>
      </c>
      <c r="D300" s="5" t="str">
        <f t="shared" si="36"/>
        <v/>
      </c>
      <c r="E300" s="5" t="str">
        <f t="shared" si="36"/>
        <v/>
      </c>
      <c r="F300" s="5" t="str">
        <f t="shared" si="36"/>
        <v/>
      </c>
      <c r="G300" s="5">
        <f t="shared" si="36"/>
        <v>6.0006842424674696E-2</v>
      </c>
      <c r="H300" s="7">
        <f t="shared" si="28"/>
        <v>6.0006842424674696E-2</v>
      </c>
      <c r="I300" s="6">
        <f t="shared" si="29"/>
        <v>57.006500303440959</v>
      </c>
      <c r="J300" s="4"/>
      <c r="K300" s="5">
        <f t="shared" si="30"/>
        <v>77.528840412679713</v>
      </c>
      <c r="L300" s="5">
        <f t="shared" si="31"/>
        <v>28.1694</v>
      </c>
      <c r="M300" s="5">
        <f t="shared" si="32"/>
        <v>49.359440412679717</v>
      </c>
      <c r="N300" s="4"/>
    </row>
    <row r="301" spans="1:14" ht="15.75" x14ac:dyDescent="0.25">
      <c r="A301" s="9" t="str">
        <f t="shared" si="33"/>
        <v>-</v>
      </c>
      <c r="B301" s="8">
        <v>955</v>
      </c>
      <c r="C301" s="5" t="str">
        <f t="shared" si="36"/>
        <v/>
      </c>
      <c r="D301" s="5" t="str">
        <f t="shared" si="36"/>
        <v/>
      </c>
      <c r="E301" s="5" t="str">
        <f t="shared" si="36"/>
        <v/>
      </c>
      <c r="F301" s="5" t="str">
        <f t="shared" si="36"/>
        <v/>
      </c>
      <c r="G301" s="5">
        <f t="shared" si="36"/>
        <v>5.9759450941045004E-2</v>
      </c>
      <c r="H301" s="7">
        <f t="shared" si="28"/>
        <v>5.9759450941045004E-2</v>
      </c>
      <c r="I301" s="6">
        <f t="shared" si="29"/>
        <v>57.070275648697979</v>
      </c>
      <c r="J301" s="4"/>
      <c r="K301" s="5">
        <f t="shared" si="30"/>
        <v>77.615574882229254</v>
      </c>
      <c r="L301" s="5">
        <f t="shared" si="31"/>
        <v>28.31766</v>
      </c>
      <c r="M301" s="5">
        <f t="shared" si="32"/>
        <v>49.29791488222925</v>
      </c>
      <c r="N301" s="4"/>
    </row>
    <row r="302" spans="1:14" ht="15.75" x14ac:dyDescent="0.25">
      <c r="A302" s="9" t="str">
        <f t="shared" si="33"/>
        <v>-</v>
      </c>
      <c r="B302" s="8">
        <v>960</v>
      </c>
      <c r="C302" s="5" t="str">
        <f t="shared" ref="C302:G317" si="37">IF(AND($B302&gt;=C$105,$B302&lt;=C$106),(C$107/60)*$B302^(-C$108),"")</f>
        <v/>
      </c>
      <c r="D302" s="5" t="str">
        <f t="shared" si="37"/>
        <v/>
      </c>
      <c r="E302" s="5" t="str">
        <f t="shared" si="37"/>
        <v/>
      </c>
      <c r="F302" s="5" t="str">
        <f t="shared" si="37"/>
        <v/>
      </c>
      <c r="G302" s="5">
        <f t="shared" si="37"/>
        <v>5.9514363283120437E-2</v>
      </c>
      <c r="H302" s="7">
        <f t="shared" ref="H302:H365" si="38">AVERAGE(C302:G302)</f>
        <v>5.9514363283120437E-2</v>
      </c>
      <c r="I302" s="6">
        <f t="shared" ref="I302:I365" si="39">H302*B302</f>
        <v>57.13378875179562</v>
      </c>
      <c r="J302" s="4"/>
      <c r="K302" s="5">
        <f t="shared" ref="K302:K365" si="40">$C$97*I302/1000</f>
        <v>77.701952702442043</v>
      </c>
      <c r="L302" s="5">
        <f t="shared" ref="L302:L365" si="41">B302*60*$C$98/1000</f>
        <v>28.465919999999997</v>
      </c>
      <c r="M302" s="5">
        <f t="shared" ref="M302:M365" si="42">MAX(0,K302-L302)</f>
        <v>49.236032702442046</v>
      </c>
      <c r="N302" s="4"/>
    </row>
    <row r="303" spans="1:14" ht="15.75" x14ac:dyDescent="0.25">
      <c r="A303" s="9" t="str">
        <f t="shared" ref="A303:A366" si="43">IF(M303=$C$99,"MAX","-")</f>
        <v>-</v>
      </c>
      <c r="B303" s="8">
        <v>965</v>
      </c>
      <c r="C303" s="5" t="str">
        <f t="shared" si="37"/>
        <v/>
      </c>
      <c r="D303" s="5" t="str">
        <f t="shared" si="37"/>
        <v/>
      </c>
      <c r="E303" s="5" t="str">
        <f t="shared" si="37"/>
        <v/>
      </c>
      <c r="F303" s="5" t="str">
        <f t="shared" si="37"/>
        <v/>
      </c>
      <c r="G303" s="5">
        <f t="shared" si="37"/>
        <v>5.927154616427429E-2</v>
      </c>
      <c r="H303" s="7">
        <f t="shared" si="38"/>
        <v>5.927154616427429E-2</v>
      </c>
      <c r="I303" s="6">
        <f t="shared" si="39"/>
        <v>57.197042048524693</v>
      </c>
      <c r="J303" s="4"/>
      <c r="K303" s="5">
        <f t="shared" si="40"/>
        <v>77.787977185993583</v>
      </c>
      <c r="L303" s="5">
        <f t="shared" si="41"/>
        <v>28.614179999999998</v>
      </c>
      <c r="M303" s="5">
        <f t="shared" si="42"/>
        <v>49.173797185993585</v>
      </c>
      <c r="N303" s="4"/>
    </row>
    <row r="304" spans="1:14" ht="15.75" x14ac:dyDescent="0.25">
      <c r="A304" s="9" t="str">
        <f t="shared" si="43"/>
        <v>-</v>
      </c>
      <c r="B304" s="8">
        <v>970</v>
      </c>
      <c r="C304" s="5" t="str">
        <f t="shared" si="37"/>
        <v/>
      </c>
      <c r="D304" s="5" t="str">
        <f t="shared" si="37"/>
        <v/>
      </c>
      <c r="E304" s="5" t="str">
        <f t="shared" si="37"/>
        <v/>
      </c>
      <c r="F304" s="5" t="str">
        <f t="shared" si="37"/>
        <v/>
      </c>
      <c r="G304" s="5">
        <f t="shared" si="37"/>
        <v>5.9030966948013852E-2</v>
      </c>
      <c r="H304" s="7">
        <f t="shared" si="38"/>
        <v>5.9030966948013852E-2</v>
      </c>
      <c r="I304" s="6">
        <f t="shared" si="39"/>
        <v>57.260037939573436</v>
      </c>
      <c r="J304" s="4"/>
      <c r="K304" s="5">
        <f t="shared" si="40"/>
        <v>77.873651597819872</v>
      </c>
      <c r="L304" s="5">
        <f t="shared" si="41"/>
        <v>28.762439999999998</v>
      </c>
      <c r="M304" s="5">
        <f t="shared" si="42"/>
        <v>49.111211597819874</v>
      </c>
      <c r="N304" s="4"/>
    </row>
    <row r="305" spans="1:14" ht="15.75" x14ac:dyDescent="0.25">
      <c r="A305" s="9" t="str">
        <f t="shared" si="43"/>
        <v>-</v>
      </c>
      <c r="B305" s="8">
        <v>975</v>
      </c>
      <c r="C305" s="5" t="str">
        <f t="shared" si="37"/>
        <v/>
      </c>
      <c r="D305" s="5" t="str">
        <f t="shared" si="37"/>
        <v/>
      </c>
      <c r="E305" s="5" t="str">
        <f t="shared" si="37"/>
        <v/>
      </c>
      <c r="F305" s="5" t="str">
        <f t="shared" si="37"/>
        <v/>
      </c>
      <c r="G305" s="5">
        <f t="shared" si="37"/>
        <v>5.8792593632011551E-2</v>
      </c>
      <c r="H305" s="7">
        <f t="shared" si="38"/>
        <v>5.8792593632011551E-2</v>
      </c>
      <c r="I305" s="6">
        <f t="shared" si="39"/>
        <v>57.322778791211263</v>
      </c>
      <c r="J305" s="4"/>
      <c r="K305" s="5">
        <f t="shared" si="40"/>
        <v>77.95897915604732</v>
      </c>
      <c r="L305" s="5">
        <f t="shared" si="41"/>
        <v>28.910699999999999</v>
      </c>
      <c r="M305" s="5">
        <f t="shared" si="42"/>
        <v>49.048279156047322</v>
      </c>
      <c r="N305" s="4"/>
    </row>
    <row r="306" spans="1:14" ht="15.75" x14ac:dyDescent="0.25">
      <c r="A306" s="9" t="str">
        <f t="shared" si="43"/>
        <v>-</v>
      </c>
      <c r="B306" s="8">
        <v>980</v>
      </c>
      <c r="C306" s="5" t="str">
        <f t="shared" si="37"/>
        <v/>
      </c>
      <c r="D306" s="5" t="str">
        <f t="shared" si="37"/>
        <v/>
      </c>
      <c r="E306" s="5" t="str">
        <f t="shared" si="37"/>
        <v/>
      </c>
      <c r="F306" s="5" t="str">
        <f t="shared" si="37"/>
        <v/>
      </c>
      <c r="G306" s="5">
        <f t="shared" si="37"/>
        <v>5.8556394832608077E-2</v>
      </c>
      <c r="H306" s="7">
        <f t="shared" si="38"/>
        <v>5.8556394832608077E-2</v>
      </c>
      <c r="I306" s="6">
        <f t="shared" si="39"/>
        <v>57.385266935955919</v>
      </c>
      <c r="J306" s="4"/>
      <c r="K306" s="5">
        <f t="shared" si="40"/>
        <v>78.043963032900052</v>
      </c>
      <c r="L306" s="5">
        <f t="shared" si="41"/>
        <v>29.058959999999999</v>
      </c>
      <c r="M306" s="5">
        <f t="shared" si="42"/>
        <v>48.985003032900053</v>
      </c>
      <c r="N306" s="4"/>
    </row>
    <row r="307" spans="1:14" ht="15.75" x14ac:dyDescent="0.25">
      <c r="A307" s="9" t="str">
        <f t="shared" si="43"/>
        <v>-</v>
      </c>
      <c r="B307" s="8">
        <v>985</v>
      </c>
      <c r="C307" s="5" t="str">
        <f t="shared" si="37"/>
        <v/>
      </c>
      <c r="D307" s="5" t="str">
        <f t="shared" si="37"/>
        <v/>
      </c>
      <c r="E307" s="5" t="str">
        <f t="shared" si="37"/>
        <v/>
      </c>
      <c r="F307" s="5" t="str">
        <f t="shared" si="37"/>
        <v/>
      </c>
      <c r="G307" s="5">
        <f t="shared" si="37"/>
        <v>5.8322339769770762E-2</v>
      </c>
      <c r="H307" s="7">
        <f t="shared" si="38"/>
        <v>5.8322339769770762E-2</v>
      </c>
      <c r="I307" s="6">
        <f t="shared" si="39"/>
        <v>57.447504673224202</v>
      </c>
      <c r="J307" s="4"/>
      <c r="K307" s="5">
        <f t="shared" si="40"/>
        <v>78.128606355584907</v>
      </c>
      <c r="L307" s="5">
        <f t="shared" si="41"/>
        <v>29.207219999999996</v>
      </c>
      <c r="M307" s="5">
        <f t="shared" si="42"/>
        <v>48.921386355584914</v>
      </c>
      <c r="N307" s="4"/>
    </row>
    <row r="308" spans="1:14" ht="15.75" x14ac:dyDescent="0.25">
      <c r="A308" s="9" t="str">
        <f t="shared" si="43"/>
        <v>-</v>
      </c>
      <c r="B308" s="8">
        <v>990</v>
      </c>
      <c r="C308" s="5" t="str">
        <f t="shared" si="37"/>
        <v/>
      </c>
      <c r="D308" s="5" t="str">
        <f t="shared" si="37"/>
        <v/>
      </c>
      <c r="E308" s="5" t="str">
        <f t="shared" si="37"/>
        <v/>
      </c>
      <c r="F308" s="5" t="str">
        <f t="shared" si="37"/>
        <v/>
      </c>
      <c r="G308" s="5">
        <f t="shared" si="37"/>
        <v>5.8090398252492272E-2</v>
      </c>
      <c r="H308" s="7">
        <f t="shared" si="38"/>
        <v>5.8090398252492272E-2</v>
      </c>
      <c r="I308" s="6">
        <f t="shared" si="39"/>
        <v>57.509494269967348</v>
      </c>
      <c r="J308" s="4"/>
      <c r="K308" s="5">
        <f t="shared" si="40"/>
        <v>78.212912207155597</v>
      </c>
      <c r="L308" s="5">
        <f t="shared" si="41"/>
        <v>29.35548</v>
      </c>
      <c r="M308" s="5">
        <f t="shared" si="42"/>
        <v>48.857432207155597</v>
      </c>
      <c r="N308" s="4"/>
    </row>
    <row r="309" spans="1:14" ht="15.75" x14ac:dyDescent="0.25">
      <c r="A309" s="9" t="str">
        <f t="shared" si="43"/>
        <v>-</v>
      </c>
      <c r="B309" s="8">
        <v>995</v>
      </c>
      <c r="C309" s="5" t="str">
        <f t="shared" si="37"/>
        <v/>
      </c>
      <c r="D309" s="5" t="str">
        <f t="shared" si="37"/>
        <v/>
      </c>
      <c r="E309" s="5" t="str">
        <f t="shared" si="37"/>
        <v/>
      </c>
      <c r="F309" s="5" t="str">
        <f t="shared" si="37"/>
        <v/>
      </c>
      <c r="G309" s="5">
        <f t="shared" si="37"/>
        <v>5.7860540664613408E-2</v>
      </c>
      <c r="H309" s="7">
        <f t="shared" si="38"/>
        <v>5.7860540664613408E-2</v>
      </c>
      <c r="I309" s="6">
        <f t="shared" si="39"/>
        <v>57.571237961290343</v>
      </c>
      <c r="J309" s="4"/>
      <c r="K309" s="5">
        <f t="shared" si="40"/>
        <v>78.296883627354859</v>
      </c>
      <c r="L309" s="5">
        <f t="shared" si="41"/>
        <v>29.503739999999997</v>
      </c>
      <c r="M309" s="5">
        <f t="shared" si="42"/>
        <v>48.793143627354866</v>
      </c>
      <c r="N309" s="4"/>
    </row>
    <row r="310" spans="1:14" ht="15.75" x14ac:dyDescent="0.25">
      <c r="A310" s="9" t="str">
        <f t="shared" si="43"/>
        <v>-</v>
      </c>
      <c r="B310" s="8">
        <v>1000</v>
      </c>
      <c r="C310" s="5" t="str">
        <f t="shared" si="37"/>
        <v/>
      </c>
      <c r="D310" s="5" t="str">
        <f t="shared" si="37"/>
        <v/>
      </c>
      <c r="E310" s="5" t="str">
        <f t="shared" si="37"/>
        <v/>
      </c>
      <c r="F310" s="5" t="str">
        <f t="shared" si="37"/>
        <v/>
      </c>
      <c r="G310" s="5">
        <f t="shared" si="37"/>
        <v>5.7632737951056882E-2</v>
      </c>
      <c r="H310" s="7">
        <f t="shared" si="38"/>
        <v>5.7632737951056882E-2</v>
      </c>
      <c r="I310" s="6">
        <f t="shared" si="39"/>
        <v>57.632737951056882</v>
      </c>
      <c r="J310" s="4"/>
      <c r="K310" s="5">
        <f t="shared" si="40"/>
        <v>78.380523613437362</v>
      </c>
      <c r="L310" s="5">
        <f t="shared" si="41"/>
        <v>29.652000000000001</v>
      </c>
      <c r="M310" s="5">
        <f t="shared" si="42"/>
        <v>48.72852361343736</v>
      </c>
      <c r="N310" s="4"/>
    </row>
    <row r="311" spans="1:14" ht="15.75" x14ac:dyDescent="0.25">
      <c r="A311" s="9" t="str">
        <f t="shared" si="43"/>
        <v>-</v>
      </c>
      <c r="B311" s="8">
        <v>1005</v>
      </c>
      <c r="C311" s="5" t="str">
        <f t="shared" si="37"/>
        <v/>
      </c>
      <c r="D311" s="5" t="str">
        <f t="shared" si="37"/>
        <v/>
      </c>
      <c r="E311" s="5" t="str">
        <f t="shared" si="37"/>
        <v/>
      </c>
      <c r="F311" s="5" t="str">
        <f t="shared" si="37"/>
        <v/>
      </c>
      <c r="G311" s="5">
        <f t="shared" si="37"/>
        <v>5.7406961604457692E-2</v>
      </c>
      <c r="H311" s="7">
        <f t="shared" si="38"/>
        <v>5.7406961604457692E-2</v>
      </c>
      <c r="I311" s="6">
        <f t="shared" si="39"/>
        <v>57.693996412479983</v>
      </c>
      <c r="J311" s="4"/>
      <c r="K311" s="5">
        <f t="shared" si="40"/>
        <v>78.463835120972774</v>
      </c>
      <c r="L311" s="5">
        <f t="shared" si="41"/>
        <v>29.800259999999998</v>
      </c>
      <c r="M311" s="5">
        <f t="shared" si="42"/>
        <v>48.66357512097278</v>
      </c>
      <c r="N311" s="4"/>
    </row>
    <row r="312" spans="1:14" ht="15.75" x14ac:dyDescent="0.25">
      <c r="A312" s="9" t="str">
        <f t="shared" si="43"/>
        <v>-</v>
      </c>
      <c r="B312" s="8">
        <v>1010</v>
      </c>
      <c r="C312" s="5" t="str">
        <f t="shared" si="37"/>
        <v/>
      </c>
      <c r="D312" s="5" t="str">
        <f t="shared" si="37"/>
        <v/>
      </c>
      <c r="E312" s="5" t="str">
        <f t="shared" si="37"/>
        <v/>
      </c>
      <c r="F312" s="5" t="str">
        <f t="shared" si="37"/>
        <v/>
      </c>
      <c r="G312" s="5">
        <f t="shared" si="37"/>
        <v>5.7183183652176464E-2</v>
      </c>
      <c r="H312" s="7">
        <f t="shared" si="38"/>
        <v>5.7183183652176464E-2</v>
      </c>
      <c r="I312" s="6">
        <f t="shared" si="39"/>
        <v>57.755015488698227</v>
      </c>
      <c r="J312" s="4"/>
      <c r="K312" s="5">
        <f t="shared" si="40"/>
        <v>78.546821064629597</v>
      </c>
      <c r="L312" s="5">
        <f t="shared" si="41"/>
        <v>29.948519999999998</v>
      </c>
      <c r="M312" s="5">
        <f t="shared" si="42"/>
        <v>48.598301064629595</v>
      </c>
      <c r="N312" s="4"/>
    </row>
    <row r="313" spans="1:14" ht="15.75" x14ac:dyDescent="0.25">
      <c r="A313" s="9" t="str">
        <f t="shared" si="43"/>
        <v>-</v>
      </c>
      <c r="B313" s="8">
        <v>1015</v>
      </c>
      <c r="C313" s="5" t="str">
        <f t="shared" si="37"/>
        <v/>
      </c>
      <c r="D313" s="5" t="str">
        <f t="shared" si="37"/>
        <v/>
      </c>
      <c r="E313" s="5" t="str">
        <f t="shared" si="37"/>
        <v/>
      </c>
      <c r="F313" s="5" t="str">
        <f t="shared" si="37"/>
        <v/>
      </c>
      <c r="G313" s="5">
        <f t="shared" si="37"/>
        <v>5.6961376643682927E-2</v>
      </c>
      <c r="H313" s="7">
        <f t="shared" si="38"/>
        <v>5.6961376643682927E-2</v>
      </c>
      <c r="I313" s="6">
        <f t="shared" si="39"/>
        <v>57.815797293338171</v>
      </c>
      <c r="J313" s="4"/>
      <c r="K313" s="5">
        <f t="shared" si="40"/>
        <v>78.629484318939916</v>
      </c>
      <c r="L313" s="5">
        <f t="shared" si="41"/>
        <v>30.096779999999999</v>
      </c>
      <c r="M313" s="5">
        <f t="shared" si="42"/>
        <v>48.532704318939921</v>
      </c>
      <c r="N313" s="4"/>
    </row>
    <row r="314" spans="1:14" ht="15.75" x14ac:dyDescent="0.25">
      <c r="A314" s="9" t="str">
        <f t="shared" si="43"/>
        <v>-</v>
      </c>
      <c r="B314" s="8">
        <v>1020</v>
      </c>
      <c r="C314" s="5" t="str">
        <f t="shared" si="37"/>
        <v/>
      </c>
      <c r="D314" s="5" t="str">
        <f t="shared" si="37"/>
        <v/>
      </c>
      <c r="E314" s="5" t="str">
        <f t="shared" si="37"/>
        <v/>
      </c>
      <c r="F314" s="5" t="str">
        <f t="shared" si="37"/>
        <v/>
      </c>
      <c r="G314" s="5">
        <f t="shared" si="37"/>
        <v>5.6741513638298491E-2</v>
      </c>
      <c r="H314" s="7">
        <f t="shared" si="38"/>
        <v>5.6741513638298491E-2</v>
      </c>
      <c r="I314" s="6">
        <f t="shared" si="39"/>
        <v>57.87634391106446</v>
      </c>
      <c r="J314" s="4"/>
      <c r="K314" s="5">
        <f t="shared" si="40"/>
        <v>78.711827719047662</v>
      </c>
      <c r="L314" s="5">
        <f t="shared" si="41"/>
        <v>30.245039999999996</v>
      </c>
      <c r="M314" s="5">
        <f t="shared" si="42"/>
        <v>48.466787719047666</v>
      </c>
      <c r="N314" s="4"/>
    </row>
    <row r="315" spans="1:14" ht="15.75" x14ac:dyDescent="0.25">
      <c r="A315" s="9" t="str">
        <f t="shared" si="43"/>
        <v>-</v>
      </c>
      <c r="B315" s="8">
        <v>1025</v>
      </c>
      <c r="C315" s="5" t="str">
        <f t="shared" si="37"/>
        <v/>
      </c>
      <c r="D315" s="5" t="str">
        <f t="shared" si="37"/>
        <v/>
      </c>
      <c r="E315" s="5" t="str">
        <f t="shared" si="37"/>
        <v/>
      </c>
      <c r="F315" s="5" t="str">
        <f t="shared" si="37"/>
        <v/>
      </c>
      <c r="G315" s="5">
        <f t="shared" si="37"/>
        <v>5.6523568193283795E-2</v>
      </c>
      <c r="H315" s="7">
        <f t="shared" si="38"/>
        <v>5.6523568193283795E-2</v>
      </c>
      <c r="I315" s="6">
        <f t="shared" si="39"/>
        <v>57.936657398115891</v>
      </c>
      <c r="J315" s="4"/>
      <c r="K315" s="5">
        <f t="shared" si="40"/>
        <v>78.793854061437614</v>
      </c>
      <c r="L315" s="5">
        <f t="shared" si="41"/>
        <v>30.3933</v>
      </c>
      <c r="M315" s="5">
        <f t="shared" si="42"/>
        <v>48.400554061437617</v>
      </c>
      <c r="N315" s="4"/>
    </row>
    <row r="316" spans="1:14" ht="15.75" x14ac:dyDescent="0.25">
      <c r="A316" s="9" t="str">
        <f t="shared" si="43"/>
        <v>-</v>
      </c>
      <c r="B316" s="8">
        <v>1030</v>
      </c>
      <c r="C316" s="5" t="str">
        <f t="shared" si="37"/>
        <v/>
      </c>
      <c r="D316" s="5" t="str">
        <f t="shared" si="37"/>
        <v/>
      </c>
      <c r="E316" s="5" t="str">
        <f t="shared" si="37"/>
        <v/>
      </c>
      <c r="F316" s="5" t="str">
        <f t="shared" si="37"/>
        <v/>
      </c>
      <c r="G316" s="5">
        <f t="shared" si="37"/>
        <v>5.6307514352262056E-2</v>
      </c>
      <c r="H316" s="7">
        <f t="shared" si="38"/>
        <v>5.6307514352262056E-2</v>
      </c>
      <c r="I316" s="6">
        <f t="shared" si="39"/>
        <v>57.99673978282992</v>
      </c>
      <c r="J316" s="4"/>
      <c r="K316" s="5">
        <f t="shared" si="40"/>
        <v>78.875566104648698</v>
      </c>
      <c r="L316" s="5">
        <f t="shared" si="41"/>
        <v>30.541559999999997</v>
      </c>
      <c r="M316" s="5">
        <f t="shared" si="42"/>
        <v>48.334006104648701</v>
      </c>
      <c r="N316" s="4"/>
    </row>
    <row r="317" spans="1:14" ht="15.75" x14ac:dyDescent="0.25">
      <c r="A317" s="9" t="str">
        <f t="shared" si="43"/>
        <v>-</v>
      </c>
      <c r="B317" s="8">
        <v>1035</v>
      </c>
      <c r="C317" s="5" t="str">
        <f t="shared" si="37"/>
        <v/>
      </c>
      <c r="D317" s="5" t="str">
        <f t="shared" si="37"/>
        <v/>
      </c>
      <c r="E317" s="5" t="str">
        <f t="shared" si="37"/>
        <v/>
      </c>
      <c r="F317" s="5" t="str">
        <f t="shared" si="37"/>
        <v/>
      </c>
      <c r="G317" s="5">
        <f t="shared" si="37"/>
        <v>5.6093326633965539E-2</v>
      </c>
      <c r="H317" s="7">
        <f t="shared" si="38"/>
        <v>5.6093326633965539E-2</v>
      </c>
      <c r="I317" s="6">
        <f t="shared" si="39"/>
        <v>58.056593066154335</v>
      </c>
      <c r="J317" s="4"/>
      <c r="K317" s="5">
        <f t="shared" si="40"/>
        <v>78.956966569969893</v>
      </c>
      <c r="L317" s="5">
        <f t="shared" si="41"/>
        <v>30.689820000000001</v>
      </c>
      <c r="M317" s="5">
        <f t="shared" si="42"/>
        <v>48.267146569969896</v>
      </c>
      <c r="N317" s="4"/>
    </row>
    <row r="318" spans="1:14" ht="15.75" x14ac:dyDescent="0.25">
      <c r="A318" s="9" t="str">
        <f t="shared" si="43"/>
        <v>-</v>
      </c>
      <c r="B318" s="8">
        <v>1040</v>
      </c>
      <c r="C318" s="5" t="str">
        <f t="shared" ref="C318:G333" si="44">IF(AND($B318&gt;=C$105,$B318&lt;=C$106),(C$107/60)*$B318^(-C$108),"")</f>
        <v/>
      </c>
      <c r="D318" s="5" t="str">
        <f t="shared" si="44"/>
        <v/>
      </c>
      <c r="E318" s="5" t="str">
        <f t="shared" si="44"/>
        <v/>
      </c>
      <c r="F318" s="5" t="str">
        <f t="shared" si="44"/>
        <v/>
      </c>
      <c r="G318" s="5">
        <f t="shared" si="44"/>
        <v>5.588098002129558E-2</v>
      </c>
      <c r="H318" s="7">
        <f t="shared" si="38"/>
        <v>5.588098002129558E-2</v>
      </c>
      <c r="I318" s="6">
        <f t="shared" si="39"/>
        <v>58.1162192221474</v>
      </c>
      <c r="J318" s="4"/>
      <c r="K318" s="5">
        <f t="shared" si="40"/>
        <v>79.038058142120477</v>
      </c>
      <c r="L318" s="5">
        <f t="shared" si="41"/>
        <v>30.838079999999998</v>
      </c>
      <c r="M318" s="5">
        <f t="shared" si="42"/>
        <v>48.199978142120479</v>
      </c>
      <c r="N318" s="4"/>
    </row>
    <row r="319" spans="1:14" ht="15.75" x14ac:dyDescent="0.25">
      <c r="A319" s="9" t="str">
        <f t="shared" si="43"/>
        <v>-</v>
      </c>
      <c r="B319" s="8">
        <v>1045</v>
      </c>
      <c r="C319" s="5" t="str">
        <f t="shared" si="44"/>
        <v/>
      </c>
      <c r="D319" s="5" t="str">
        <f t="shared" si="44"/>
        <v/>
      </c>
      <c r="E319" s="5" t="str">
        <f t="shared" si="44"/>
        <v/>
      </c>
      <c r="F319" s="5" t="str">
        <f t="shared" si="44"/>
        <v/>
      </c>
      <c r="G319" s="5">
        <f t="shared" si="44"/>
        <v>5.5670449950685964E-2</v>
      </c>
      <c r="H319" s="7">
        <f t="shared" si="38"/>
        <v>5.5670449950685964E-2</v>
      </c>
      <c r="I319" s="6">
        <f t="shared" si="39"/>
        <v>58.175620198466831</v>
      </c>
      <c r="J319" s="4"/>
      <c r="K319" s="5">
        <f t="shared" si="40"/>
        <v>79.118843469914893</v>
      </c>
      <c r="L319" s="5">
        <f t="shared" si="41"/>
        <v>30.986339999999995</v>
      </c>
      <c r="M319" s="5">
        <f t="shared" si="42"/>
        <v>48.132503469914894</v>
      </c>
      <c r="N319" s="4"/>
    </row>
    <row r="320" spans="1:14" ht="15.75" x14ac:dyDescent="0.25">
      <c r="A320" s="9" t="str">
        <f t="shared" si="43"/>
        <v>-</v>
      </c>
      <c r="B320" s="8">
        <v>1050</v>
      </c>
      <c r="C320" s="5" t="str">
        <f t="shared" si="44"/>
        <v/>
      </c>
      <c r="D320" s="5" t="str">
        <f t="shared" si="44"/>
        <v/>
      </c>
      <c r="E320" s="5" t="str">
        <f t="shared" si="44"/>
        <v/>
      </c>
      <c r="F320" s="5" t="str">
        <f t="shared" si="44"/>
        <v/>
      </c>
      <c r="G320" s="5">
        <f t="shared" si="44"/>
        <v>5.5461712301759003E-2</v>
      </c>
      <c r="H320" s="7">
        <f t="shared" si="38"/>
        <v>5.5461712301759003E-2</v>
      </c>
      <c r="I320" s="6">
        <f t="shared" si="39"/>
        <v>58.234797916846951</v>
      </c>
      <c r="J320" s="4"/>
      <c r="K320" s="5">
        <f t="shared" si="40"/>
        <v>79.199325166911848</v>
      </c>
      <c r="L320" s="5">
        <f t="shared" si="41"/>
        <v>31.134599999999999</v>
      </c>
      <c r="M320" s="5">
        <f t="shared" si="42"/>
        <v>48.064725166911849</v>
      </c>
      <c r="N320" s="4"/>
    </row>
    <row r="321" spans="1:14" ht="15.75" x14ac:dyDescent="0.25">
      <c r="A321" s="9" t="str">
        <f t="shared" si="43"/>
        <v>-</v>
      </c>
      <c r="B321" s="8">
        <v>1055</v>
      </c>
      <c r="C321" s="5" t="str">
        <f t="shared" si="44"/>
        <v/>
      </c>
      <c r="D321" s="5" t="str">
        <f t="shared" si="44"/>
        <v/>
      </c>
      <c r="E321" s="5" t="str">
        <f t="shared" si="44"/>
        <v/>
      </c>
      <c r="F321" s="5" t="str">
        <f t="shared" si="44"/>
        <v/>
      </c>
      <c r="G321" s="5">
        <f t="shared" si="44"/>
        <v>5.5254743387265694E-2</v>
      </c>
      <c r="H321" s="7">
        <f t="shared" si="38"/>
        <v>5.5254743387265694E-2</v>
      </c>
      <c r="I321" s="6">
        <f t="shared" si="39"/>
        <v>58.293754273565305</v>
      </c>
      <c r="J321" s="4"/>
      <c r="K321" s="5">
        <f t="shared" si="40"/>
        <v>79.279505812048811</v>
      </c>
      <c r="L321" s="5">
        <f t="shared" si="41"/>
        <v>31.282859999999996</v>
      </c>
      <c r="M321" s="5">
        <f t="shared" si="42"/>
        <v>47.996645812048811</v>
      </c>
      <c r="N321" s="4"/>
    </row>
    <row r="322" spans="1:14" ht="15.75" x14ac:dyDescent="0.25">
      <c r="A322" s="9" t="str">
        <f t="shared" si="43"/>
        <v>-</v>
      </c>
      <c r="B322" s="8">
        <v>1060</v>
      </c>
      <c r="C322" s="5" t="str">
        <f t="shared" si="44"/>
        <v/>
      </c>
      <c r="D322" s="5" t="str">
        <f t="shared" si="44"/>
        <v/>
      </c>
      <c r="E322" s="5" t="str">
        <f t="shared" si="44"/>
        <v/>
      </c>
      <c r="F322" s="5" t="str">
        <f t="shared" si="44"/>
        <v/>
      </c>
      <c r="G322" s="5">
        <f t="shared" si="44"/>
        <v>5.504951994330088E-2</v>
      </c>
      <c r="H322" s="7">
        <f t="shared" si="38"/>
        <v>5.504951994330088E-2</v>
      </c>
      <c r="I322" s="6">
        <f t="shared" si="39"/>
        <v>58.35249113989893</v>
      </c>
      <c r="J322" s="4"/>
      <c r="K322" s="5">
        <f t="shared" si="40"/>
        <v>79.359387950262544</v>
      </c>
      <c r="L322" s="5">
        <f t="shared" si="41"/>
        <v>31.43112</v>
      </c>
      <c r="M322" s="5">
        <f t="shared" si="42"/>
        <v>47.928267950262544</v>
      </c>
      <c r="N322" s="4"/>
    </row>
    <row r="323" spans="1:14" ht="15.75" x14ac:dyDescent="0.25">
      <c r="A323" s="9" t="str">
        <f t="shared" si="43"/>
        <v>-</v>
      </c>
      <c r="B323" s="8">
        <v>1065</v>
      </c>
      <c r="C323" s="5" t="str">
        <f t="shared" si="44"/>
        <v/>
      </c>
      <c r="D323" s="5" t="str">
        <f t="shared" si="44"/>
        <v/>
      </c>
      <c r="E323" s="5" t="str">
        <f t="shared" si="44"/>
        <v/>
      </c>
      <c r="F323" s="5" t="str">
        <f t="shared" si="44"/>
        <v/>
      </c>
      <c r="G323" s="5">
        <f t="shared" si="44"/>
        <v>5.4846019119784054E-2</v>
      </c>
      <c r="H323" s="7">
        <f t="shared" si="38"/>
        <v>5.4846019119784054E-2</v>
      </c>
      <c r="I323" s="6">
        <f t="shared" si="39"/>
        <v>58.411010362570018</v>
      </c>
      <c r="J323" s="4"/>
      <c r="K323" s="5">
        <f t="shared" si="40"/>
        <v>79.438974093095226</v>
      </c>
      <c r="L323" s="5">
        <f t="shared" si="41"/>
        <v>31.579379999999997</v>
      </c>
      <c r="M323" s="5">
        <f t="shared" si="42"/>
        <v>47.859594093095225</v>
      </c>
      <c r="N323" s="4"/>
    </row>
    <row r="324" spans="1:14" ht="15.75" x14ac:dyDescent="0.25">
      <c r="A324" s="9" t="str">
        <f t="shared" si="43"/>
        <v>-</v>
      </c>
      <c r="B324" s="8">
        <v>1070</v>
      </c>
      <c r="C324" s="5" t="str">
        <f t="shared" si="44"/>
        <v/>
      </c>
      <c r="D324" s="5" t="str">
        <f t="shared" si="44"/>
        <v/>
      </c>
      <c r="E324" s="5" t="str">
        <f t="shared" si="44"/>
        <v/>
      </c>
      <c r="F324" s="5" t="str">
        <f t="shared" si="44"/>
        <v/>
      </c>
      <c r="G324" s="5">
        <f t="shared" si="44"/>
        <v>5.4644218471197728E-2</v>
      </c>
      <c r="H324" s="7">
        <f t="shared" si="38"/>
        <v>5.4644218471197728E-2</v>
      </c>
      <c r="I324" s="6">
        <f t="shared" si="39"/>
        <v>58.469313764181571</v>
      </c>
      <c r="J324" s="4"/>
      <c r="K324" s="5">
        <f t="shared" si="40"/>
        <v>79.518266719286942</v>
      </c>
      <c r="L324" s="5">
        <f t="shared" si="41"/>
        <v>31.727640000000001</v>
      </c>
      <c r="M324" s="5">
        <f t="shared" si="42"/>
        <v>47.790626719286941</v>
      </c>
      <c r="N324" s="4"/>
    </row>
    <row r="325" spans="1:14" ht="15.75" x14ac:dyDescent="0.25">
      <c r="A325" s="9" t="str">
        <f t="shared" si="43"/>
        <v>-</v>
      </c>
      <c r="B325" s="8">
        <v>1075</v>
      </c>
      <c r="C325" s="5" t="str">
        <f t="shared" si="44"/>
        <v/>
      </c>
      <c r="D325" s="5" t="str">
        <f t="shared" si="44"/>
        <v/>
      </c>
      <c r="E325" s="5" t="str">
        <f t="shared" si="44"/>
        <v/>
      </c>
      <c r="F325" s="5" t="str">
        <f t="shared" si="44"/>
        <v/>
      </c>
      <c r="G325" s="5">
        <f t="shared" si="44"/>
        <v>5.4444095947575329E-2</v>
      </c>
      <c r="H325" s="7">
        <f t="shared" si="38"/>
        <v>5.4444095947575329E-2</v>
      </c>
      <c r="I325" s="6">
        <f t="shared" si="39"/>
        <v>58.527403143643475</v>
      </c>
      <c r="J325" s="4"/>
      <c r="K325" s="5">
        <f t="shared" si="40"/>
        <v>79.59726827535512</v>
      </c>
      <c r="L325" s="5">
        <f t="shared" si="41"/>
        <v>31.875899999999998</v>
      </c>
      <c r="M325" s="5">
        <f t="shared" si="42"/>
        <v>47.721368275355118</v>
      </c>
      <c r="N325" s="4"/>
    </row>
    <row r="326" spans="1:14" ht="15.75" x14ac:dyDescent="0.25">
      <c r="A326" s="9" t="str">
        <f t="shared" si="43"/>
        <v>-</v>
      </c>
      <c r="B326" s="8">
        <v>1080</v>
      </c>
      <c r="C326" s="5" t="str">
        <f t="shared" si="44"/>
        <v/>
      </c>
      <c r="D326" s="5" t="str">
        <f t="shared" si="44"/>
        <v/>
      </c>
      <c r="E326" s="5" t="str">
        <f t="shared" si="44"/>
        <v/>
      </c>
      <c r="F326" s="5" t="str">
        <f t="shared" si="44"/>
        <v/>
      </c>
      <c r="G326" s="5">
        <f t="shared" si="44"/>
        <v>5.4245629885730826E-2</v>
      </c>
      <c r="H326" s="7">
        <f t="shared" si="38"/>
        <v>5.4245629885730826E-2</v>
      </c>
      <c r="I326" s="6">
        <f t="shared" si="39"/>
        <v>58.585280276589295</v>
      </c>
      <c r="J326" s="4"/>
      <c r="K326" s="5">
        <f t="shared" si="40"/>
        <v>79.675981176161443</v>
      </c>
      <c r="L326" s="5">
        <f t="shared" si="41"/>
        <v>32.024160000000002</v>
      </c>
      <c r="M326" s="5">
        <f t="shared" si="42"/>
        <v>47.651821176161441</v>
      </c>
      <c r="N326" s="4"/>
    </row>
    <row r="327" spans="1:14" ht="15.75" x14ac:dyDescent="0.25">
      <c r="A327" s="9" t="str">
        <f t="shared" si="43"/>
        <v>-</v>
      </c>
      <c r="B327" s="8">
        <v>1085</v>
      </c>
      <c r="C327" s="5" t="str">
        <f t="shared" si="44"/>
        <v/>
      </c>
      <c r="D327" s="5" t="str">
        <f t="shared" si="44"/>
        <v/>
      </c>
      <c r="E327" s="5" t="str">
        <f t="shared" si="44"/>
        <v/>
      </c>
      <c r="F327" s="5" t="str">
        <f t="shared" si="44"/>
        <v/>
      </c>
      <c r="G327" s="5">
        <f t="shared" si="44"/>
        <v>5.4048799000722091E-2</v>
      </c>
      <c r="H327" s="7">
        <f t="shared" si="38"/>
        <v>5.4048799000722091E-2</v>
      </c>
      <c r="I327" s="6">
        <f t="shared" si="39"/>
        <v>58.642946915783469</v>
      </c>
      <c r="J327" s="4"/>
      <c r="K327" s="5">
        <f t="shared" si="40"/>
        <v>79.754407805465505</v>
      </c>
      <c r="L327" s="5">
        <f t="shared" si="41"/>
        <v>32.172419999999995</v>
      </c>
      <c r="M327" s="5">
        <f t="shared" si="42"/>
        <v>47.581987805465509</v>
      </c>
      <c r="N327" s="4"/>
    </row>
    <row r="328" spans="1:14" ht="15.75" x14ac:dyDescent="0.25">
      <c r="A328" s="9" t="str">
        <f t="shared" si="43"/>
        <v>-</v>
      </c>
      <c r="B328" s="8">
        <v>1090</v>
      </c>
      <c r="C328" s="5" t="str">
        <f t="shared" si="44"/>
        <v/>
      </c>
      <c r="D328" s="5" t="str">
        <f t="shared" si="44"/>
        <v/>
      </c>
      <c r="E328" s="5" t="str">
        <f t="shared" si="44"/>
        <v/>
      </c>
      <c r="F328" s="5" t="str">
        <f t="shared" si="44"/>
        <v/>
      </c>
      <c r="G328" s="5">
        <f t="shared" si="44"/>
        <v>5.3853582377540829E-2</v>
      </c>
      <c r="H328" s="7">
        <f t="shared" si="38"/>
        <v>5.3853582377540829E-2</v>
      </c>
      <c r="I328" s="6">
        <f t="shared" si="39"/>
        <v>58.700404791519503</v>
      </c>
      <c r="J328" s="4"/>
      <c r="K328" s="5">
        <f t="shared" si="40"/>
        <v>79.832550516466526</v>
      </c>
      <c r="L328" s="5">
        <f t="shared" si="41"/>
        <v>32.320679999999996</v>
      </c>
      <c r="M328" s="5">
        <f t="shared" si="42"/>
        <v>47.51187051646653</v>
      </c>
      <c r="N328" s="4"/>
    </row>
    <row r="329" spans="1:14" ht="15.75" x14ac:dyDescent="0.25">
      <c r="A329" s="9" t="str">
        <f t="shared" si="43"/>
        <v>-</v>
      </c>
      <c r="B329" s="8">
        <v>1095</v>
      </c>
      <c r="C329" s="5" t="str">
        <f t="shared" si="44"/>
        <v/>
      </c>
      <c r="D329" s="5" t="str">
        <f t="shared" si="44"/>
        <v/>
      </c>
      <c r="E329" s="5" t="str">
        <f t="shared" si="44"/>
        <v/>
      </c>
      <c r="F329" s="5" t="str">
        <f t="shared" si="44"/>
        <v/>
      </c>
      <c r="G329" s="5">
        <f t="shared" si="44"/>
        <v>5.3659959463022815E-2</v>
      </c>
      <c r="H329" s="7">
        <f t="shared" si="38"/>
        <v>5.3659959463022815E-2</v>
      </c>
      <c r="I329" s="6">
        <f t="shared" si="39"/>
        <v>58.757655612009984</v>
      </c>
      <c r="J329" s="4"/>
      <c r="K329" s="5">
        <f t="shared" si="40"/>
        <v>79.910411632333577</v>
      </c>
      <c r="L329" s="5">
        <f t="shared" si="41"/>
        <v>32.468939999999996</v>
      </c>
      <c r="M329" s="5">
        <f t="shared" si="42"/>
        <v>47.441471632333581</v>
      </c>
      <c r="N329" s="4"/>
    </row>
    <row r="330" spans="1:14" ht="15.75" x14ac:dyDescent="0.25">
      <c r="A330" s="9" t="str">
        <f t="shared" si="43"/>
        <v>-</v>
      </c>
      <c r="B330" s="8">
        <v>1100</v>
      </c>
      <c r="C330" s="5" t="str">
        <f t="shared" si="44"/>
        <v/>
      </c>
      <c r="D330" s="5" t="str">
        <f t="shared" si="44"/>
        <v/>
      </c>
      <c r="E330" s="5" t="str">
        <f t="shared" si="44"/>
        <v/>
      </c>
      <c r="F330" s="5" t="str">
        <f t="shared" si="44"/>
        <v/>
      </c>
      <c r="G330" s="5">
        <f t="shared" si="44"/>
        <v>5.346791005797049E-2</v>
      </c>
      <c r="H330" s="7">
        <f t="shared" si="38"/>
        <v>5.346791005797049E-2</v>
      </c>
      <c r="I330" s="6">
        <f t="shared" si="39"/>
        <v>58.814701063767536</v>
      </c>
      <c r="J330" s="4"/>
      <c r="K330" s="5">
        <f t="shared" si="40"/>
        <v>79.987993446723848</v>
      </c>
      <c r="L330" s="5">
        <f t="shared" si="41"/>
        <v>32.617199999999997</v>
      </c>
      <c r="M330" s="5">
        <f t="shared" si="42"/>
        <v>47.370793446723852</v>
      </c>
      <c r="N330" s="4"/>
    </row>
    <row r="331" spans="1:14" ht="15.75" x14ac:dyDescent="0.25">
      <c r="A331" s="9" t="str">
        <f t="shared" si="43"/>
        <v>-</v>
      </c>
      <c r="B331" s="8">
        <v>1105</v>
      </c>
      <c r="C331" s="5" t="str">
        <f t="shared" si="44"/>
        <v/>
      </c>
      <c r="D331" s="5" t="str">
        <f t="shared" si="44"/>
        <v/>
      </c>
      <c r="E331" s="5" t="str">
        <f t="shared" si="44"/>
        <v/>
      </c>
      <c r="F331" s="5" t="str">
        <f t="shared" si="44"/>
        <v/>
      </c>
      <c r="G331" s="5">
        <f t="shared" si="44"/>
        <v>5.3277414309481963E-2</v>
      </c>
      <c r="H331" s="7">
        <f t="shared" si="38"/>
        <v>5.3277414309481963E-2</v>
      </c>
      <c r="I331" s="6">
        <f t="shared" si="39"/>
        <v>58.871542811977569</v>
      </c>
      <c r="J331" s="4"/>
      <c r="K331" s="5">
        <f t="shared" si="40"/>
        <v>80.065298224289492</v>
      </c>
      <c r="L331" s="5">
        <f t="shared" si="41"/>
        <v>32.765459999999997</v>
      </c>
      <c r="M331" s="5">
        <f t="shared" si="42"/>
        <v>47.299838224289495</v>
      </c>
      <c r="N331" s="4"/>
    </row>
    <row r="332" spans="1:14" ht="15.75" x14ac:dyDescent="0.25">
      <c r="A332" s="9" t="str">
        <f t="shared" si="43"/>
        <v>-</v>
      </c>
      <c r="B332" s="8">
        <v>1110</v>
      </c>
      <c r="C332" s="5" t="str">
        <f t="shared" si="44"/>
        <v/>
      </c>
      <c r="D332" s="5" t="str">
        <f t="shared" si="44"/>
        <v/>
      </c>
      <c r="E332" s="5" t="str">
        <f t="shared" si="44"/>
        <v/>
      </c>
      <c r="F332" s="5" t="str">
        <f t="shared" si="44"/>
        <v/>
      </c>
      <c r="G332" s="5">
        <f t="shared" si="44"/>
        <v>5.3088452703480525E-2</v>
      </c>
      <c r="H332" s="7">
        <f t="shared" si="38"/>
        <v>5.3088452703480525E-2</v>
      </c>
      <c r="I332" s="6">
        <f t="shared" si="39"/>
        <v>58.928182500863386</v>
      </c>
      <c r="J332" s="4"/>
      <c r="K332" s="5">
        <f t="shared" si="40"/>
        <v>80.142328201174209</v>
      </c>
      <c r="L332" s="5">
        <f t="shared" si="41"/>
        <v>32.913719999999998</v>
      </c>
      <c r="M332" s="5">
        <f t="shared" si="42"/>
        <v>47.228608201174211</v>
      </c>
      <c r="N332" s="4"/>
    </row>
    <row r="333" spans="1:14" ht="15.75" x14ac:dyDescent="0.25">
      <c r="A333" s="9" t="str">
        <f t="shared" si="43"/>
        <v>-</v>
      </c>
      <c r="B333" s="8">
        <v>1115</v>
      </c>
      <c r="C333" s="5" t="str">
        <f t="shared" si="44"/>
        <v/>
      </c>
      <c r="D333" s="5" t="str">
        <f t="shared" si="44"/>
        <v/>
      </c>
      <c r="E333" s="5" t="str">
        <f t="shared" si="44"/>
        <v/>
      </c>
      <c r="F333" s="5" t="str">
        <f t="shared" si="44"/>
        <v/>
      </c>
      <c r="G333" s="5">
        <f t="shared" si="44"/>
        <v>5.290100605743759E-2</v>
      </c>
      <c r="H333" s="7">
        <f t="shared" si="38"/>
        <v>5.290100605743759E-2</v>
      </c>
      <c r="I333" s="6">
        <f t="shared" si="39"/>
        <v>58.984621754042912</v>
      </c>
      <c r="J333" s="4"/>
      <c r="K333" s="5">
        <f t="shared" si="40"/>
        <v>80.219085585498362</v>
      </c>
      <c r="L333" s="5">
        <f t="shared" si="41"/>
        <v>33.061979999999998</v>
      </c>
      <c r="M333" s="5">
        <f t="shared" si="42"/>
        <v>47.157105585498364</v>
      </c>
      <c r="N333" s="4"/>
    </row>
    <row r="334" spans="1:14" ht="15.75" x14ac:dyDescent="0.25">
      <c r="A334" s="9" t="str">
        <f t="shared" si="43"/>
        <v>-</v>
      </c>
      <c r="B334" s="8">
        <v>1120</v>
      </c>
      <c r="C334" s="5" t="str">
        <f t="shared" ref="C334:G349" si="45">IF(AND($B334&gt;=C$105,$B334&lt;=C$106),(C$107/60)*$B334^(-C$108),"")</f>
        <v/>
      </c>
      <c r="D334" s="5" t="str">
        <f t="shared" si="45"/>
        <v/>
      </c>
      <c r="E334" s="5" t="str">
        <f t="shared" si="45"/>
        <v/>
      </c>
      <c r="F334" s="5" t="str">
        <f t="shared" si="45"/>
        <v/>
      </c>
      <c r="G334" s="5">
        <f t="shared" si="45"/>
        <v>5.2715055513284079E-2</v>
      </c>
      <c r="H334" s="7">
        <f t="shared" si="38"/>
        <v>5.2715055513284079E-2</v>
      </c>
      <c r="I334" s="6">
        <f t="shared" si="39"/>
        <v>59.040862174878171</v>
      </c>
      <c r="J334" s="4"/>
      <c r="K334" s="5">
        <f t="shared" si="40"/>
        <v>80.295572557834305</v>
      </c>
      <c r="L334" s="5">
        <f t="shared" si="41"/>
        <v>33.210239999999999</v>
      </c>
      <c r="M334" s="5">
        <f t="shared" si="42"/>
        <v>47.085332557834306</v>
      </c>
      <c r="N334" s="4"/>
    </row>
    <row r="335" spans="1:14" ht="15.75" x14ac:dyDescent="0.25">
      <c r="A335" s="9" t="str">
        <f t="shared" si="43"/>
        <v>-</v>
      </c>
      <c r="B335" s="8">
        <v>1125</v>
      </c>
      <c r="C335" s="5" t="str">
        <f t="shared" si="45"/>
        <v/>
      </c>
      <c r="D335" s="5" t="str">
        <f t="shared" si="45"/>
        <v/>
      </c>
      <c r="E335" s="5" t="str">
        <f t="shared" si="45"/>
        <v/>
      </c>
      <c r="F335" s="5" t="str">
        <f t="shared" si="45"/>
        <v/>
      </c>
      <c r="G335" s="5">
        <f t="shared" si="45"/>
        <v>5.2530582530503821E-2</v>
      </c>
      <c r="H335" s="7">
        <f t="shared" si="38"/>
        <v>5.2530582530503821E-2</v>
      </c>
      <c r="I335" s="6">
        <f t="shared" si="39"/>
        <v>59.096905346816797</v>
      </c>
      <c r="J335" s="4"/>
      <c r="K335" s="5">
        <f t="shared" si="40"/>
        <v>80.371791271670844</v>
      </c>
      <c r="L335" s="5">
        <f t="shared" si="41"/>
        <v>33.358499999999999</v>
      </c>
      <c r="M335" s="5">
        <f t="shared" si="42"/>
        <v>47.013291271670845</v>
      </c>
      <c r="N335" s="4"/>
    </row>
    <row r="336" spans="1:14" ht="15.75" x14ac:dyDescent="0.25">
      <c r="A336" s="9" t="str">
        <f t="shared" si="43"/>
        <v>-</v>
      </c>
      <c r="B336" s="8">
        <v>1130</v>
      </c>
      <c r="C336" s="5" t="str">
        <f t="shared" si="45"/>
        <v/>
      </c>
      <c r="D336" s="5" t="str">
        <f t="shared" si="45"/>
        <v/>
      </c>
      <c r="E336" s="5" t="str">
        <f t="shared" si="45"/>
        <v/>
      </c>
      <c r="F336" s="5" t="str">
        <f t="shared" si="45"/>
        <v/>
      </c>
      <c r="G336" s="5">
        <f t="shared" si="45"/>
        <v>5.2347568879404678E-2</v>
      </c>
      <c r="H336" s="7">
        <f t="shared" si="38"/>
        <v>5.2347568879404678E-2</v>
      </c>
      <c r="I336" s="6">
        <f t="shared" si="39"/>
        <v>59.152752833727284</v>
      </c>
      <c r="J336" s="4"/>
      <c r="K336" s="5">
        <f t="shared" si="40"/>
        <v>80.447743853869099</v>
      </c>
      <c r="L336" s="5">
        <f t="shared" si="41"/>
        <v>33.506759999999993</v>
      </c>
      <c r="M336" s="5">
        <f t="shared" si="42"/>
        <v>46.940983853869106</v>
      </c>
      <c r="N336" s="4"/>
    </row>
    <row r="337" spans="1:14" ht="15.75" x14ac:dyDescent="0.25">
      <c r="A337" s="9" t="str">
        <f t="shared" si="43"/>
        <v>-</v>
      </c>
      <c r="B337" s="8">
        <v>1135</v>
      </c>
      <c r="C337" s="5" t="str">
        <f t="shared" si="45"/>
        <v/>
      </c>
      <c r="D337" s="5" t="str">
        <f t="shared" si="45"/>
        <v/>
      </c>
      <c r="E337" s="5" t="str">
        <f t="shared" si="45"/>
        <v/>
      </c>
      <c r="F337" s="5" t="str">
        <f t="shared" si="45"/>
        <v/>
      </c>
      <c r="G337" s="5">
        <f t="shared" si="45"/>
        <v>5.2165996634560022E-2</v>
      </c>
      <c r="H337" s="7">
        <f t="shared" si="38"/>
        <v>5.2165996634560022E-2</v>
      </c>
      <c r="I337" s="6">
        <f t="shared" si="39"/>
        <v>59.208406180225623</v>
      </c>
      <c r="J337" s="4"/>
      <c r="K337" s="5">
        <f t="shared" si="40"/>
        <v>80.52343240510686</v>
      </c>
      <c r="L337" s="5">
        <f t="shared" si="41"/>
        <v>33.655019999999993</v>
      </c>
      <c r="M337" s="5">
        <f t="shared" si="42"/>
        <v>46.868412405106866</v>
      </c>
      <c r="N337" s="4"/>
    </row>
    <row r="338" spans="1:14" ht="15.75" x14ac:dyDescent="0.25">
      <c r="A338" s="9" t="str">
        <f t="shared" si="43"/>
        <v>-</v>
      </c>
      <c r="B338" s="8">
        <v>1140</v>
      </c>
      <c r="C338" s="5" t="str">
        <f t="shared" si="45"/>
        <v/>
      </c>
      <c r="D338" s="5" t="str">
        <f t="shared" si="45"/>
        <v/>
      </c>
      <c r="E338" s="5" t="str">
        <f t="shared" si="45"/>
        <v/>
      </c>
      <c r="F338" s="5" t="str">
        <f t="shared" si="45"/>
        <v/>
      </c>
      <c r="G338" s="5">
        <f t="shared" si="45"/>
        <v>5.1985848168418267E-2</v>
      </c>
      <c r="H338" s="7">
        <f t="shared" si="38"/>
        <v>5.1985848168418267E-2</v>
      </c>
      <c r="I338" s="6">
        <f t="shared" si="39"/>
        <v>59.263866911996821</v>
      </c>
      <c r="J338" s="4"/>
      <c r="K338" s="5">
        <f t="shared" si="40"/>
        <v>80.59885900031567</v>
      </c>
      <c r="L338" s="5">
        <f t="shared" si="41"/>
        <v>33.803280000000001</v>
      </c>
      <c r="M338" s="5">
        <f t="shared" si="42"/>
        <v>46.795579000315669</v>
      </c>
      <c r="N338" s="4"/>
    </row>
    <row r="339" spans="1:14" ht="15.75" x14ac:dyDescent="0.25">
      <c r="A339" s="9" t="str">
        <f t="shared" si="43"/>
        <v>-</v>
      </c>
      <c r="B339" s="8">
        <v>1145</v>
      </c>
      <c r="C339" s="5" t="str">
        <f t="shared" si="45"/>
        <v/>
      </c>
      <c r="D339" s="5" t="str">
        <f t="shared" si="45"/>
        <v/>
      </c>
      <c r="E339" s="5" t="str">
        <f t="shared" si="45"/>
        <v/>
      </c>
      <c r="F339" s="5" t="str">
        <f t="shared" si="45"/>
        <v/>
      </c>
      <c r="G339" s="5">
        <f t="shared" si="45"/>
        <v>5.1807106145072661E-2</v>
      </c>
      <c r="H339" s="7">
        <f t="shared" si="38"/>
        <v>5.1807106145072661E-2</v>
      </c>
      <c r="I339" s="6">
        <f t="shared" si="39"/>
        <v>59.319136536108196</v>
      </c>
      <c r="J339" s="4"/>
      <c r="K339" s="5">
        <f t="shared" si="40"/>
        <v>80.674025689107154</v>
      </c>
      <c r="L339" s="5">
        <f t="shared" si="41"/>
        <v>33.951540000000001</v>
      </c>
      <c r="M339" s="5">
        <f t="shared" si="42"/>
        <v>46.722485689107152</v>
      </c>
      <c r="N339" s="4"/>
    </row>
    <row r="340" spans="1:14" ht="15.75" x14ac:dyDescent="0.25">
      <c r="A340" s="9" t="str">
        <f t="shared" si="43"/>
        <v>-</v>
      </c>
      <c r="B340" s="8">
        <v>1150</v>
      </c>
      <c r="C340" s="5" t="str">
        <f t="shared" si="45"/>
        <v/>
      </c>
      <c r="D340" s="5" t="str">
        <f t="shared" si="45"/>
        <v/>
      </c>
      <c r="E340" s="5" t="str">
        <f t="shared" si="45"/>
        <v/>
      </c>
      <c r="F340" s="5" t="str">
        <f t="shared" si="45"/>
        <v/>
      </c>
      <c r="G340" s="5">
        <f t="shared" si="45"/>
        <v>5.1629753514188574E-2</v>
      </c>
      <c r="H340" s="7">
        <f t="shared" si="38"/>
        <v>5.1629753514188574E-2</v>
      </c>
      <c r="I340" s="6">
        <f t="shared" si="39"/>
        <v>59.374216541316862</v>
      </c>
      <c r="J340" s="4"/>
      <c r="K340" s="5">
        <f t="shared" si="40"/>
        <v>80.748934496190941</v>
      </c>
      <c r="L340" s="5">
        <f t="shared" si="41"/>
        <v>34.099799999999995</v>
      </c>
      <c r="M340" s="5">
        <f t="shared" si="42"/>
        <v>46.649134496190946</v>
      </c>
      <c r="N340" s="4"/>
    </row>
    <row r="341" spans="1:14" ht="15.75" x14ac:dyDescent="0.25">
      <c r="A341" s="9" t="str">
        <f t="shared" si="43"/>
        <v>-</v>
      </c>
      <c r="B341" s="8">
        <v>1155</v>
      </c>
      <c r="C341" s="5" t="str">
        <f t="shared" si="45"/>
        <v/>
      </c>
      <c r="D341" s="5" t="str">
        <f t="shared" si="45"/>
        <v/>
      </c>
      <c r="E341" s="5" t="str">
        <f t="shared" si="45"/>
        <v/>
      </c>
      <c r="F341" s="5" t="str">
        <f t="shared" si="45"/>
        <v/>
      </c>
      <c r="G341" s="5">
        <f t="shared" si="45"/>
        <v>5.1453773505083074E-2</v>
      </c>
      <c r="H341" s="7">
        <f t="shared" si="38"/>
        <v>5.1453773505083074E-2</v>
      </c>
      <c r="I341" s="6">
        <f t="shared" si="39"/>
        <v>59.42910839837095</v>
      </c>
      <c r="J341" s="4"/>
      <c r="K341" s="5">
        <f t="shared" si="40"/>
        <v>80.823587421784495</v>
      </c>
      <c r="L341" s="5">
        <f t="shared" si="41"/>
        <v>34.248059999999995</v>
      </c>
      <c r="M341" s="5">
        <f t="shared" si="42"/>
        <v>46.5755274217845</v>
      </c>
      <c r="N341" s="4"/>
    </row>
    <row r="342" spans="1:14" ht="15.75" x14ac:dyDescent="0.25">
      <c r="A342" s="9" t="str">
        <f t="shared" si="43"/>
        <v>-</v>
      </c>
      <c r="B342" s="8">
        <v>1160</v>
      </c>
      <c r="C342" s="5" t="str">
        <f t="shared" si="45"/>
        <v/>
      </c>
      <c r="D342" s="5" t="str">
        <f t="shared" si="45"/>
        <v/>
      </c>
      <c r="E342" s="5" t="str">
        <f t="shared" si="45"/>
        <v/>
      </c>
      <c r="F342" s="5" t="str">
        <f t="shared" si="45"/>
        <v/>
      </c>
      <c r="G342" s="5">
        <f t="shared" si="45"/>
        <v>5.127914962095164E-2</v>
      </c>
      <c r="H342" s="7">
        <f t="shared" si="38"/>
        <v>5.127914962095164E-2</v>
      </c>
      <c r="I342" s="6">
        <f t="shared" si="39"/>
        <v>59.483813560303901</v>
      </c>
      <c r="J342" s="4"/>
      <c r="K342" s="5">
        <f t="shared" si="40"/>
        <v>80.897986442013305</v>
      </c>
      <c r="L342" s="5">
        <f t="shared" si="41"/>
        <v>34.396320000000003</v>
      </c>
      <c r="M342" s="5">
        <f t="shared" si="42"/>
        <v>46.501666442013303</v>
      </c>
      <c r="N342" s="4"/>
    </row>
    <row r="343" spans="1:14" ht="15.75" x14ac:dyDescent="0.25">
      <c r="A343" s="9" t="str">
        <f t="shared" si="43"/>
        <v>-</v>
      </c>
      <c r="B343" s="8">
        <v>1165</v>
      </c>
      <c r="C343" s="5" t="str">
        <f t="shared" si="45"/>
        <v/>
      </c>
      <c r="D343" s="5" t="str">
        <f t="shared" si="45"/>
        <v/>
      </c>
      <c r="E343" s="5" t="str">
        <f t="shared" si="45"/>
        <v/>
      </c>
      <c r="F343" s="5" t="str">
        <f t="shared" si="45"/>
        <v/>
      </c>
      <c r="G343" s="5">
        <f t="shared" si="45"/>
        <v>5.1105865633239204E-2</v>
      </c>
      <c r="H343" s="7">
        <f t="shared" si="38"/>
        <v>5.1105865633239204E-2</v>
      </c>
      <c r="I343" s="6">
        <f t="shared" si="39"/>
        <v>59.538333462723671</v>
      </c>
      <c r="J343" s="4"/>
      <c r="K343" s="5">
        <f t="shared" si="40"/>
        <v>80.972133509304186</v>
      </c>
      <c r="L343" s="5">
        <f t="shared" si="41"/>
        <v>34.544579999999996</v>
      </c>
      <c r="M343" s="5">
        <f t="shared" si="42"/>
        <v>46.42755350930419</v>
      </c>
      <c r="N343" s="4"/>
    </row>
    <row r="344" spans="1:14" ht="15.75" x14ac:dyDescent="0.25">
      <c r="A344" s="9" t="str">
        <f t="shared" si="43"/>
        <v>-</v>
      </c>
      <c r="B344" s="8">
        <v>1170</v>
      </c>
      <c r="C344" s="5" t="str">
        <f t="shared" si="45"/>
        <v/>
      </c>
      <c r="D344" s="5" t="str">
        <f t="shared" si="45"/>
        <v/>
      </c>
      <c r="E344" s="5" t="str">
        <f t="shared" si="45"/>
        <v/>
      </c>
      <c r="F344" s="5" t="str">
        <f t="shared" si="45"/>
        <v/>
      </c>
      <c r="G344" s="5">
        <f t="shared" si="45"/>
        <v>5.0933905576149574E-2</v>
      </c>
      <c r="H344" s="7">
        <f t="shared" si="38"/>
        <v>5.0933905576149574E-2</v>
      </c>
      <c r="I344" s="6">
        <f t="shared" si="39"/>
        <v>59.592669524095001</v>
      </c>
      <c r="J344" s="4"/>
      <c r="K344" s="5">
        <f t="shared" si="40"/>
        <v>81.046030552769196</v>
      </c>
      <c r="L344" s="5">
        <f t="shared" si="41"/>
        <v>34.692839999999997</v>
      </c>
      <c r="M344" s="5">
        <f t="shared" si="42"/>
        <v>46.353190552769199</v>
      </c>
      <c r="N344" s="4"/>
    </row>
    <row r="345" spans="1:14" ht="15.75" x14ac:dyDescent="0.25">
      <c r="A345" s="9" t="str">
        <f t="shared" si="43"/>
        <v>-</v>
      </c>
      <c r="B345" s="8">
        <v>1175</v>
      </c>
      <c r="C345" s="5" t="str">
        <f t="shared" si="45"/>
        <v/>
      </c>
      <c r="D345" s="5" t="str">
        <f t="shared" si="45"/>
        <v/>
      </c>
      <c r="E345" s="5" t="str">
        <f t="shared" si="45"/>
        <v/>
      </c>
      <c r="F345" s="5" t="str">
        <f t="shared" si="45"/>
        <v/>
      </c>
      <c r="G345" s="5">
        <f t="shared" si="45"/>
        <v>5.0763253741290863E-2</v>
      </c>
      <c r="H345" s="7">
        <f t="shared" si="38"/>
        <v>5.0763253741290863E-2</v>
      </c>
      <c r="I345" s="6">
        <f t="shared" si="39"/>
        <v>59.646823146016764</v>
      </c>
      <c r="J345" s="4"/>
      <c r="K345" s="5">
        <f t="shared" si="40"/>
        <v>81.119679478582796</v>
      </c>
      <c r="L345" s="5">
        <f t="shared" si="41"/>
        <v>34.841099999999997</v>
      </c>
      <c r="M345" s="5">
        <f t="shared" si="42"/>
        <v>46.278579478582799</v>
      </c>
      <c r="N345" s="4"/>
    </row>
    <row r="346" spans="1:14" ht="15.75" x14ac:dyDescent="0.25">
      <c r="A346" s="9" t="str">
        <f t="shared" si="43"/>
        <v>-</v>
      </c>
      <c r="B346" s="8">
        <v>1180</v>
      </c>
      <c r="C346" s="5" t="str">
        <f t="shared" si="45"/>
        <v/>
      </c>
      <c r="D346" s="5" t="str">
        <f t="shared" si="45"/>
        <v/>
      </c>
      <c r="E346" s="5" t="str">
        <f t="shared" si="45"/>
        <v/>
      </c>
      <c r="F346" s="5" t="str">
        <f t="shared" si="45"/>
        <v/>
      </c>
      <c r="G346" s="5">
        <f t="shared" si="45"/>
        <v>5.0593894672451685E-2</v>
      </c>
      <c r="H346" s="7">
        <f t="shared" si="38"/>
        <v>5.0593894672451685E-2</v>
      </c>
      <c r="I346" s="6">
        <f t="shared" si="39"/>
        <v>59.700795713492987</v>
      </c>
      <c r="J346" s="4"/>
      <c r="K346" s="5">
        <f t="shared" si="40"/>
        <v>81.193082170350465</v>
      </c>
      <c r="L346" s="5">
        <f t="shared" si="41"/>
        <v>34.989359999999998</v>
      </c>
      <c r="M346" s="5">
        <f t="shared" si="42"/>
        <v>46.203722170350467</v>
      </c>
      <c r="N346" s="4"/>
    </row>
    <row r="347" spans="1:14" ht="15.75" x14ac:dyDescent="0.25">
      <c r="A347" s="9" t="str">
        <f t="shared" si="43"/>
        <v>-</v>
      </c>
      <c r="B347" s="8">
        <v>1185</v>
      </c>
      <c r="C347" s="5" t="str">
        <f t="shared" si="45"/>
        <v/>
      </c>
      <c r="D347" s="5" t="str">
        <f t="shared" si="45"/>
        <v/>
      </c>
      <c r="E347" s="5" t="str">
        <f t="shared" si="45"/>
        <v/>
      </c>
      <c r="F347" s="5" t="str">
        <f t="shared" si="45"/>
        <v/>
      </c>
      <c r="G347" s="5">
        <f t="shared" si="45"/>
        <v>5.0425813160505449E-2</v>
      </c>
      <c r="H347" s="7">
        <f t="shared" si="38"/>
        <v>5.0425813160505449E-2</v>
      </c>
      <c r="I347" s="6">
        <f t="shared" si="39"/>
        <v>59.75458859519896</v>
      </c>
      <c r="J347" s="4"/>
      <c r="K347" s="5">
        <f t="shared" si="40"/>
        <v>81.26624048947059</v>
      </c>
      <c r="L347" s="5">
        <f t="shared" si="41"/>
        <v>35.137619999999998</v>
      </c>
      <c r="M347" s="5">
        <f t="shared" si="42"/>
        <v>46.128620489470592</v>
      </c>
      <c r="N347" s="4"/>
    </row>
    <row r="348" spans="1:14" ht="15.75" x14ac:dyDescent="0.25">
      <c r="A348" s="9" t="str">
        <f t="shared" si="43"/>
        <v>-</v>
      </c>
      <c r="B348" s="8">
        <v>1190</v>
      </c>
      <c r="C348" s="5" t="str">
        <f t="shared" si="45"/>
        <v/>
      </c>
      <c r="D348" s="5" t="str">
        <f t="shared" si="45"/>
        <v/>
      </c>
      <c r="E348" s="5" t="str">
        <f t="shared" si="45"/>
        <v/>
      </c>
      <c r="F348" s="5" t="str">
        <f t="shared" si="45"/>
        <v/>
      </c>
      <c r="G348" s="5">
        <f t="shared" si="45"/>
        <v>5.0258994238438236E-2</v>
      </c>
      <c r="H348" s="7">
        <f t="shared" si="38"/>
        <v>5.0258994238438236E-2</v>
      </c>
      <c r="I348" s="6">
        <f t="shared" si="39"/>
        <v>59.808203143741501</v>
      </c>
      <c r="J348" s="4"/>
      <c r="K348" s="5">
        <f t="shared" si="40"/>
        <v>81.339156275488435</v>
      </c>
      <c r="L348" s="5">
        <f t="shared" si="41"/>
        <v>35.285879999999999</v>
      </c>
      <c r="M348" s="5">
        <f t="shared" si="42"/>
        <v>46.053276275488436</v>
      </c>
      <c r="N348" s="4"/>
    </row>
    <row r="349" spans="1:14" ht="15.75" x14ac:dyDescent="0.25">
      <c r="A349" s="9" t="str">
        <f t="shared" si="43"/>
        <v>-</v>
      </c>
      <c r="B349" s="8">
        <v>1195</v>
      </c>
      <c r="C349" s="5" t="str">
        <f t="shared" si="45"/>
        <v/>
      </c>
      <c r="D349" s="5" t="str">
        <f t="shared" si="45"/>
        <v/>
      </c>
      <c r="E349" s="5" t="str">
        <f t="shared" si="45"/>
        <v/>
      </c>
      <c r="F349" s="5" t="str">
        <f t="shared" si="45"/>
        <v/>
      </c>
      <c r="G349" s="5">
        <f t="shared" si="45"/>
        <v>5.0093423176497419E-2</v>
      </c>
      <c r="H349" s="7">
        <f t="shared" si="38"/>
        <v>5.0093423176497419E-2</v>
      </c>
      <c r="I349" s="6">
        <f t="shared" si="39"/>
        <v>59.861640695914417</v>
      </c>
      <c r="J349" s="4"/>
      <c r="K349" s="5">
        <f t="shared" si="40"/>
        <v>81.411831346443606</v>
      </c>
      <c r="L349" s="5">
        <f t="shared" si="41"/>
        <v>35.434139999999999</v>
      </c>
      <c r="M349" s="5">
        <f t="shared" si="42"/>
        <v>45.977691346443606</v>
      </c>
      <c r="N349" s="4"/>
    </row>
    <row r="350" spans="1:14" ht="15.75" x14ac:dyDescent="0.25">
      <c r="A350" s="9" t="str">
        <f t="shared" si="43"/>
        <v>-</v>
      </c>
      <c r="B350" s="8">
        <v>1200</v>
      </c>
      <c r="C350" s="5" t="str">
        <f t="shared" ref="C350:G365" si="46">IF(AND($B350&gt;=C$105,$B350&lt;=C$106),(C$107/60)*$B350^(-C$108),"")</f>
        <v/>
      </c>
      <c r="D350" s="5" t="str">
        <f t="shared" si="46"/>
        <v/>
      </c>
      <c r="E350" s="5" t="str">
        <f t="shared" si="46"/>
        <v/>
      </c>
      <c r="F350" s="5" t="str">
        <f t="shared" si="46"/>
        <v/>
      </c>
      <c r="G350" s="5">
        <f t="shared" si="46"/>
        <v>4.9929085477457114E-2</v>
      </c>
      <c r="H350" s="7">
        <f t="shared" si="38"/>
        <v>4.9929085477457114E-2</v>
      </c>
      <c r="I350" s="6">
        <f t="shared" si="39"/>
        <v>59.914902572948534</v>
      </c>
      <c r="J350" s="4"/>
      <c r="K350" s="5">
        <f t="shared" si="40"/>
        <v>81.484267499210006</v>
      </c>
      <c r="L350" s="5">
        <f t="shared" si="41"/>
        <v>35.5824</v>
      </c>
      <c r="M350" s="5">
        <f t="shared" si="42"/>
        <v>45.901867499210006</v>
      </c>
      <c r="N350" s="4"/>
    </row>
    <row r="351" spans="1:14" ht="15.75" x14ac:dyDescent="0.25">
      <c r="A351" s="9" t="str">
        <f t="shared" si="43"/>
        <v>-</v>
      </c>
      <c r="B351" s="8">
        <v>1205</v>
      </c>
      <c r="C351" s="5" t="str">
        <f t="shared" si="46"/>
        <v/>
      </c>
      <c r="D351" s="5" t="str">
        <f t="shared" si="46"/>
        <v/>
      </c>
      <c r="E351" s="5" t="str">
        <f t="shared" si="46"/>
        <v/>
      </c>
      <c r="F351" s="5" t="str">
        <f t="shared" si="46"/>
        <v/>
      </c>
      <c r="G351" s="5">
        <f t="shared" si="46"/>
        <v>4.9765966871997455E-2</v>
      </c>
      <c r="H351" s="7">
        <f t="shared" si="38"/>
        <v>4.9765966871997455E-2</v>
      </c>
      <c r="I351" s="6">
        <f t="shared" si="39"/>
        <v>59.967990080756934</v>
      </c>
      <c r="J351" s="4"/>
      <c r="K351" s="5">
        <f t="shared" si="40"/>
        <v>81.556466509829434</v>
      </c>
      <c r="L351" s="5">
        <f t="shared" si="41"/>
        <v>35.730659999999993</v>
      </c>
      <c r="M351" s="5">
        <f t="shared" si="42"/>
        <v>45.825806509829441</v>
      </c>
      <c r="N351" s="4"/>
    </row>
    <row r="352" spans="1:14" ht="15.75" x14ac:dyDescent="0.25">
      <c r="A352" s="9" t="str">
        <f t="shared" si="43"/>
        <v>-</v>
      </c>
      <c r="B352" s="8">
        <v>1210</v>
      </c>
      <c r="C352" s="5" t="str">
        <f t="shared" si="46"/>
        <v/>
      </c>
      <c r="D352" s="5" t="str">
        <f t="shared" si="46"/>
        <v/>
      </c>
      <c r="E352" s="5" t="str">
        <f t="shared" si="46"/>
        <v/>
      </c>
      <c r="F352" s="5" t="str">
        <f t="shared" si="46"/>
        <v/>
      </c>
      <c r="G352" s="5">
        <f t="shared" si="46"/>
        <v>4.9604053314194388E-2</v>
      </c>
      <c r="H352" s="7">
        <f t="shared" si="38"/>
        <v>4.9604053314194388E-2</v>
      </c>
      <c r="I352" s="6">
        <f t="shared" si="39"/>
        <v>60.020904510175207</v>
      </c>
      <c r="J352" s="4"/>
      <c r="K352" s="5">
        <f t="shared" si="40"/>
        <v>81.628430133838279</v>
      </c>
      <c r="L352" s="5">
        <f t="shared" si="41"/>
        <v>35.878920000000001</v>
      </c>
      <c r="M352" s="5">
        <f t="shared" si="42"/>
        <v>45.749510133838278</v>
      </c>
      <c r="N352" s="4"/>
    </row>
    <row r="353" spans="1:14" ht="15.75" x14ac:dyDescent="0.25">
      <c r="A353" s="9" t="str">
        <f t="shared" si="43"/>
        <v>-</v>
      </c>
      <c r="B353" s="8">
        <v>1215</v>
      </c>
      <c r="C353" s="5" t="str">
        <f t="shared" si="46"/>
        <v/>
      </c>
      <c r="D353" s="5" t="str">
        <f t="shared" si="46"/>
        <v/>
      </c>
      <c r="E353" s="5" t="str">
        <f t="shared" si="46"/>
        <v/>
      </c>
      <c r="F353" s="5" t="str">
        <f t="shared" si="46"/>
        <v/>
      </c>
      <c r="G353" s="5">
        <f t="shared" si="46"/>
        <v>4.9443330977116895E-2</v>
      </c>
      <c r="H353" s="7">
        <f t="shared" si="38"/>
        <v>4.9443330977116895E-2</v>
      </c>
      <c r="I353" s="6">
        <f t="shared" si="39"/>
        <v>60.073647137197028</v>
      </c>
      <c r="J353" s="4"/>
      <c r="K353" s="5">
        <f t="shared" si="40"/>
        <v>81.700160106587958</v>
      </c>
      <c r="L353" s="5">
        <f t="shared" si="41"/>
        <v>36.027180000000001</v>
      </c>
      <c r="M353" s="5">
        <f t="shared" si="42"/>
        <v>45.672980106587957</v>
      </c>
      <c r="N353" s="4"/>
    </row>
    <row r="354" spans="1:14" ht="15.75" x14ac:dyDescent="0.25">
      <c r="A354" s="9" t="str">
        <f t="shared" si="43"/>
        <v>-</v>
      </c>
      <c r="B354" s="8">
        <v>1220</v>
      </c>
      <c r="C354" s="5" t="str">
        <f t="shared" si="46"/>
        <v/>
      </c>
      <c r="D354" s="5" t="str">
        <f t="shared" si="46"/>
        <v/>
      </c>
      <c r="E354" s="5" t="str">
        <f t="shared" si="46"/>
        <v/>
      </c>
      <c r="F354" s="5" t="str">
        <f t="shared" si="46"/>
        <v/>
      </c>
      <c r="G354" s="5">
        <f t="shared" si="46"/>
        <v>4.9283786248528666E-2</v>
      </c>
      <c r="H354" s="7">
        <f t="shared" si="38"/>
        <v>4.9283786248528666E-2</v>
      </c>
      <c r="I354" s="6">
        <f t="shared" si="39"/>
        <v>60.12621922320497</v>
      </c>
      <c r="J354" s="4"/>
      <c r="K354" s="5">
        <f t="shared" si="40"/>
        <v>81.771658143558753</v>
      </c>
      <c r="L354" s="5">
        <f t="shared" si="41"/>
        <v>36.175439999999995</v>
      </c>
      <c r="M354" s="5">
        <f t="shared" si="42"/>
        <v>45.596218143558758</v>
      </c>
      <c r="N354" s="4"/>
    </row>
    <row r="355" spans="1:14" ht="15.75" x14ac:dyDescent="0.25">
      <c r="A355" s="9" t="str">
        <f t="shared" si="43"/>
        <v>-</v>
      </c>
      <c r="B355" s="8">
        <v>1225</v>
      </c>
      <c r="C355" s="5" t="str">
        <f t="shared" si="46"/>
        <v/>
      </c>
      <c r="D355" s="5" t="str">
        <f t="shared" si="46"/>
        <v/>
      </c>
      <c r="E355" s="5" t="str">
        <f t="shared" si="46"/>
        <v/>
      </c>
      <c r="F355" s="5" t="str">
        <f t="shared" si="46"/>
        <v/>
      </c>
      <c r="G355" s="5">
        <f t="shared" si="46"/>
        <v>4.9125405726691676E-2</v>
      </c>
      <c r="H355" s="7">
        <f t="shared" si="38"/>
        <v>4.9125405726691676E-2</v>
      </c>
      <c r="I355" s="6">
        <f t="shared" si="39"/>
        <v>60.178622015197305</v>
      </c>
      <c r="J355" s="4"/>
      <c r="K355" s="5">
        <f t="shared" si="40"/>
        <v>81.842925940668337</v>
      </c>
      <c r="L355" s="5">
        <f t="shared" si="41"/>
        <v>36.323699999999995</v>
      </c>
      <c r="M355" s="5">
        <f t="shared" si="42"/>
        <v>45.519225940668342</v>
      </c>
      <c r="N355" s="4"/>
    </row>
    <row r="356" spans="1:14" ht="15.75" x14ac:dyDescent="0.25">
      <c r="A356" s="9" t="str">
        <f t="shared" si="43"/>
        <v>-</v>
      </c>
      <c r="B356" s="8">
        <v>1230</v>
      </c>
      <c r="C356" s="5" t="str">
        <f t="shared" si="46"/>
        <v/>
      </c>
      <c r="D356" s="5" t="str">
        <f t="shared" si="46"/>
        <v/>
      </c>
      <c r="E356" s="5" t="str">
        <f t="shared" si="46"/>
        <v/>
      </c>
      <c r="F356" s="5" t="str">
        <f t="shared" si="46"/>
        <v/>
      </c>
      <c r="G356" s="5">
        <f t="shared" si="46"/>
        <v>4.8968176216267874E-2</v>
      </c>
      <c r="H356" s="7">
        <f t="shared" si="38"/>
        <v>4.8968176216267874E-2</v>
      </c>
      <c r="I356" s="6">
        <f t="shared" si="39"/>
        <v>60.230856746009486</v>
      </c>
      <c r="J356" s="4"/>
      <c r="K356" s="5">
        <f t="shared" si="40"/>
        <v>81.913965174572908</v>
      </c>
      <c r="L356" s="5">
        <f t="shared" si="41"/>
        <v>36.471959999999996</v>
      </c>
      <c r="M356" s="5">
        <f t="shared" si="42"/>
        <v>45.442005174572913</v>
      </c>
      <c r="N356" s="4"/>
    </row>
    <row r="357" spans="1:14" ht="15.75" x14ac:dyDescent="0.25">
      <c r="A357" s="9" t="str">
        <f t="shared" si="43"/>
        <v>-</v>
      </c>
      <c r="B357" s="8">
        <v>1235</v>
      </c>
      <c r="C357" s="5" t="str">
        <f t="shared" si="46"/>
        <v/>
      </c>
      <c r="D357" s="5" t="str">
        <f t="shared" si="46"/>
        <v/>
      </c>
      <c r="E357" s="5" t="str">
        <f t="shared" si="46"/>
        <v/>
      </c>
      <c r="F357" s="5" t="str">
        <f t="shared" si="46"/>
        <v/>
      </c>
      <c r="G357" s="5">
        <f t="shared" si="46"/>
        <v>4.8812084724317514E-2</v>
      </c>
      <c r="H357" s="7">
        <f t="shared" si="38"/>
        <v>4.8812084724317514E-2</v>
      </c>
      <c r="I357" s="6">
        <f t="shared" si="39"/>
        <v>60.282924634532129</v>
      </c>
      <c r="J357" s="4"/>
      <c r="K357" s="5">
        <f t="shared" si="40"/>
        <v>81.984777502963695</v>
      </c>
      <c r="L357" s="5">
        <f t="shared" si="41"/>
        <v>36.620220000000003</v>
      </c>
      <c r="M357" s="5">
        <f t="shared" si="42"/>
        <v>45.364557502963692</v>
      </c>
      <c r="N357" s="4"/>
    </row>
    <row r="358" spans="1:14" ht="15.75" x14ac:dyDescent="0.25">
      <c r="A358" s="9" t="str">
        <f t="shared" si="43"/>
        <v>-</v>
      </c>
      <c r="B358" s="8">
        <v>1240</v>
      </c>
      <c r="C358" s="5" t="str">
        <f t="shared" si="46"/>
        <v/>
      </c>
      <c r="D358" s="5" t="str">
        <f t="shared" si="46"/>
        <v/>
      </c>
      <c r="E358" s="5" t="str">
        <f t="shared" si="46"/>
        <v/>
      </c>
      <c r="F358" s="5" t="str">
        <f t="shared" si="46"/>
        <v/>
      </c>
      <c r="G358" s="5">
        <f t="shared" si="46"/>
        <v>4.8657118456390744E-2</v>
      </c>
      <c r="H358" s="7">
        <f t="shared" si="38"/>
        <v>4.8657118456390744E-2</v>
      </c>
      <c r="I358" s="6">
        <f t="shared" si="39"/>
        <v>60.334826885924521</v>
      </c>
      <c r="J358" s="4"/>
      <c r="K358" s="5">
        <f t="shared" si="40"/>
        <v>82.055364564857342</v>
      </c>
      <c r="L358" s="5">
        <f t="shared" si="41"/>
        <v>36.768479999999997</v>
      </c>
      <c r="M358" s="5">
        <f t="shared" si="42"/>
        <v>45.286884564857345</v>
      </c>
      <c r="N358" s="4"/>
    </row>
    <row r="359" spans="1:14" ht="15.75" x14ac:dyDescent="0.25">
      <c r="A359" s="9" t="str">
        <f t="shared" si="43"/>
        <v>-</v>
      </c>
      <c r="B359" s="8">
        <v>1245</v>
      </c>
      <c r="C359" s="5" t="str">
        <f t="shared" si="46"/>
        <v/>
      </c>
      <c r="D359" s="5" t="str">
        <f t="shared" si="46"/>
        <v/>
      </c>
      <c r="E359" s="5" t="str">
        <f t="shared" si="46"/>
        <v/>
      </c>
      <c r="F359" s="5" t="str">
        <f t="shared" si="46"/>
        <v/>
      </c>
      <c r="G359" s="5">
        <f t="shared" si="46"/>
        <v>4.8503264812709744E-2</v>
      </c>
      <c r="H359" s="7">
        <f t="shared" si="38"/>
        <v>4.8503264812709744E-2</v>
      </c>
      <c r="I359" s="6">
        <f t="shared" si="39"/>
        <v>60.386564691823629</v>
      </c>
      <c r="J359" s="4"/>
      <c r="K359" s="5">
        <f t="shared" si="40"/>
        <v>82.125727980880143</v>
      </c>
      <c r="L359" s="5">
        <f t="shared" si="41"/>
        <v>36.916739999999997</v>
      </c>
      <c r="M359" s="5">
        <f t="shared" si="42"/>
        <v>45.208987980880146</v>
      </c>
      <c r="N359" s="4"/>
    </row>
    <row r="360" spans="1:14" ht="15.75" x14ac:dyDescent="0.25">
      <c r="A360" s="9" t="str">
        <f t="shared" si="43"/>
        <v>-</v>
      </c>
      <c r="B360" s="8">
        <v>1250</v>
      </c>
      <c r="C360" s="5" t="str">
        <f t="shared" si="46"/>
        <v/>
      </c>
      <c r="D360" s="5" t="str">
        <f t="shared" si="46"/>
        <v/>
      </c>
      <c r="E360" s="5" t="str">
        <f t="shared" si="46"/>
        <v/>
      </c>
      <c r="F360" s="5" t="str">
        <f t="shared" si="46"/>
        <v/>
      </c>
      <c r="G360" s="5">
        <f t="shared" si="46"/>
        <v>4.8350511384439882E-2</v>
      </c>
      <c r="H360" s="7">
        <f t="shared" si="38"/>
        <v>4.8350511384439882E-2</v>
      </c>
      <c r="I360" s="6">
        <f t="shared" si="39"/>
        <v>60.438139230549851</v>
      </c>
      <c r="J360" s="4"/>
      <c r="K360" s="5">
        <f t="shared" si="40"/>
        <v>82.195869353547792</v>
      </c>
      <c r="L360" s="5">
        <f t="shared" si="41"/>
        <v>37.064999999999998</v>
      </c>
      <c r="M360" s="5">
        <f t="shared" si="42"/>
        <v>45.130869353547794</v>
      </c>
      <c r="N360" s="4"/>
    </row>
    <row r="361" spans="1:14" ht="15.75" x14ac:dyDescent="0.25">
      <c r="A361" s="9" t="str">
        <f t="shared" si="43"/>
        <v>-</v>
      </c>
      <c r="B361" s="8">
        <v>1255</v>
      </c>
      <c r="C361" s="5" t="str">
        <f t="shared" si="46"/>
        <v/>
      </c>
      <c r="D361" s="5" t="str">
        <f t="shared" si="46"/>
        <v/>
      </c>
      <c r="E361" s="5" t="str">
        <f t="shared" si="46"/>
        <v/>
      </c>
      <c r="F361" s="5" t="str">
        <f t="shared" si="46"/>
        <v/>
      </c>
      <c r="G361" s="5">
        <f t="shared" si="46"/>
        <v>4.8198845950046351E-2</v>
      </c>
      <c r="H361" s="7">
        <f t="shared" si="38"/>
        <v>4.8198845950046351E-2</v>
      </c>
      <c r="I361" s="6">
        <f t="shared" si="39"/>
        <v>60.48955166730817</v>
      </c>
      <c r="J361" s="4"/>
      <c r="K361" s="5">
        <f t="shared" si="40"/>
        <v>82.265790267539103</v>
      </c>
      <c r="L361" s="5">
        <f t="shared" si="41"/>
        <v>37.213259999999998</v>
      </c>
      <c r="M361" s="5">
        <f t="shared" si="42"/>
        <v>45.052530267539105</v>
      </c>
      <c r="N361" s="4"/>
    </row>
    <row r="362" spans="1:14" ht="15.75" x14ac:dyDescent="0.25">
      <c r="A362" s="9" t="str">
        <f t="shared" si="43"/>
        <v>-</v>
      </c>
      <c r="B362" s="8">
        <v>1260</v>
      </c>
      <c r="C362" s="5" t="str">
        <f t="shared" si="46"/>
        <v/>
      </c>
      <c r="D362" s="5" t="str">
        <f t="shared" si="46"/>
        <v/>
      </c>
      <c r="E362" s="5" t="str">
        <f t="shared" si="46"/>
        <v/>
      </c>
      <c r="F362" s="5" t="str">
        <f t="shared" si="46"/>
        <v/>
      </c>
      <c r="G362" s="5">
        <f t="shared" si="46"/>
        <v>4.804825647173467E-2</v>
      </c>
      <c r="H362" s="7">
        <f t="shared" si="38"/>
        <v>4.804825647173467E-2</v>
      </c>
      <c r="I362" s="6">
        <f t="shared" si="39"/>
        <v>60.540803154385685</v>
      </c>
      <c r="J362" s="4"/>
      <c r="K362" s="5">
        <f t="shared" si="40"/>
        <v>82.335492289964535</v>
      </c>
      <c r="L362" s="5">
        <f t="shared" si="41"/>
        <v>37.361519999999999</v>
      </c>
      <c r="M362" s="5">
        <f t="shared" si="42"/>
        <v>44.973972289964536</v>
      </c>
      <c r="N362" s="4"/>
    </row>
    <row r="363" spans="1:14" ht="15.75" x14ac:dyDescent="0.25">
      <c r="A363" s="9" t="str">
        <f t="shared" si="43"/>
        <v>-</v>
      </c>
      <c r="B363" s="8">
        <v>1265</v>
      </c>
      <c r="C363" s="5" t="str">
        <f t="shared" si="46"/>
        <v/>
      </c>
      <c r="D363" s="5" t="str">
        <f t="shared" si="46"/>
        <v/>
      </c>
      <c r="E363" s="5" t="str">
        <f t="shared" si="46"/>
        <v/>
      </c>
      <c r="F363" s="5" t="str">
        <f t="shared" si="46"/>
        <v/>
      </c>
      <c r="G363" s="5">
        <f t="shared" si="46"/>
        <v>4.7898731091972957E-2</v>
      </c>
      <c r="H363" s="7">
        <f t="shared" si="38"/>
        <v>4.7898731091972957E-2</v>
      </c>
      <c r="I363" s="6">
        <f t="shared" si="39"/>
        <v>60.59189483134579</v>
      </c>
      <c r="J363" s="4"/>
      <c r="K363" s="5">
        <f t="shared" si="40"/>
        <v>82.404976970630273</v>
      </c>
      <c r="L363" s="5">
        <f t="shared" si="41"/>
        <v>37.509779999999999</v>
      </c>
      <c r="M363" s="5">
        <f t="shared" si="42"/>
        <v>44.895196970630273</v>
      </c>
      <c r="N363" s="4"/>
    </row>
    <row r="364" spans="1:14" ht="15.75" x14ac:dyDescent="0.25">
      <c r="A364" s="9" t="str">
        <f t="shared" si="43"/>
        <v>-</v>
      </c>
      <c r="B364" s="8">
        <v>1270</v>
      </c>
      <c r="C364" s="5" t="str">
        <f t="shared" si="46"/>
        <v/>
      </c>
      <c r="D364" s="5" t="str">
        <f t="shared" si="46"/>
        <v/>
      </c>
      <c r="E364" s="5" t="str">
        <f t="shared" si="46"/>
        <v/>
      </c>
      <c r="F364" s="5" t="str">
        <f t="shared" si="46"/>
        <v/>
      </c>
      <c r="G364" s="5">
        <f t="shared" si="46"/>
        <v>4.7750258130092829E-2</v>
      </c>
      <c r="H364" s="7">
        <f t="shared" si="38"/>
        <v>4.7750258130092829E-2</v>
      </c>
      <c r="I364" s="6">
        <f t="shared" si="39"/>
        <v>60.642827825217893</v>
      </c>
      <c r="J364" s="4"/>
      <c r="K364" s="5">
        <f t="shared" si="40"/>
        <v>82.474245842296341</v>
      </c>
      <c r="L364" s="5">
        <f t="shared" si="41"/>
        <v>37.65804</v>
      </c>
      <c r="M364" s="5">
        <f t="shared" si="42"/>
        <v>44.816205842296341</v>
      </c>
      <c r="N364" s="4"/>
    </row>
    <row r="365" spans="1:14" ht="15.75" x14ac:dyDescent="0.25">
      <c r="A365" s="9" t="str">
        <f t="shared" si="43"/>
        <v>-</v>
      </c>
      <c r="B365" s="8">
        <v>1275</v>
      </c>
      <c r="C365" s="5" t="str">
        <f t="shared" si="46"/>
        <v/>
      </c>
      <c r="D365" s="5" t="str">
        <f t="shared" si="46"/>
        <v/>
      </c>
      <c r="E365" s="5" t="str">
        <f t="shared" si="46"/>
        <v/>
      </c>
      <c r="F365" s="5" t="str">
        <f t="shared" si="46"/>
        <v/>
      </c>
      <c r="G365" s="5">
        <f t="shared" si="46"/>
        <v>4.7602826078968041E-2</v>
      </c>
      <c r="H365" s="7">
        <f t="shared" si="38"/>
        <v>4.7602826078968041E-2</v>
      </c>
      <c r="I365" s="6">
        <f t="shared" si="39"/>
        <v>60.693603250684255</v>
      </c>
      <c r="J365" s="4"/>
      <c r="K365" s="5">
        <f t="shared" si="40"/>
        <v>82.543300420930578</v>
      </c>
      <c r="L365" s="5">
        <f t="shared" si="41"/>
        <v>37.806299999999993</v>
      </c>
      <c r="M365" s="5">
        <f t="shared" si="42"/>
        <v>44.737000420930585</v>
      </c>
      <c r="N365" s="4"/>
    </row>
    <row r="366" spans="1:14" ht="15.75" x14ac:dyDescent="0.25">
      <c r="A366" s="9" t="str">
        <f t="shared" si="43"/>
        <v>-</v>
      </c>
      <c r="B366" s="8">
        <v>1280</v>
      </c>
      <c r="C366" s="5" t="str">
        <f t="shared" ref="C366:G381" si="47">IF(AND($B366&gt;=C$105,$B366&lt;=C$106),(C$107/60)*$B366^(-C$108),"")</f>
        <v/>
      </c>
      <c r="D366" s="5" t="str">
        <f t="shared" si="47"/>
        <v/>
      </c>
      <c r="E366" s="5" t="str">
        <f t="shared" si="47"/>
        <v/>
      </c>
      <c r="F366" s="5" t="str">
        <f t="shared" si="47"/>
        <v/>
      </c>
      <c r="G366" s="5">
        <f t="shared" si="47"/>
        <v>4.7456423601767862E-2</v>
      </c>
      <c r="H366" s="7">
        <f t="shared" ref="H366:H398" si="48">AVERAGE(C366:G366)</f>
        <v>4.7456423601767862E-2</v>
      </c>
      <c r="I366" s="6">
        <f t="shared" ref="I366:I398" si="49">H366*B366</f>
        <v>60.744222210262862</v>
      </c>
      <c r="J366" s="4"/>
      <c r="K366" s="5">
        <f t="shared" ref="K366:K398" si="50">$C$97*I366/1000</f>
        <v>82.612142205957497</v>
      </c>
      <c r="L366" s="5">
        <f t="shared" ref="L366:L398" si="51">B366*60*$C$98/1000</f>
        <v>37.954560000000001</v>
      </c>
      <c r="M366" s="5">
        <f t="shared" ref="M366:M398" si="52">MAX(0,K366-L366)</f>
        <v>44.657582205957496</v>
      </c>
      <c r="N366" s="4"/>
    </row>
    <row r="367" spans="1:14" ht="15.75" x14ac:dyDescent="0.25">
      <c r="A367" s="9" t="str">
        <f t="shared" ref="A367:A398" si="53">IF(M367=$C$99,"MAX","-")</f>
        <v>-</v>
      </c>
      <c r="B367" s="8">
        <v>1285</v>
      </c>
      <c r="C367" s="5" t="str">
        <f t="shared" si="47"/>
        <v/>
      </c>
      <c r="D367" s="5" t="str">
        <f t="shared" si="47"/>
        <v/>
      </c>
      <c r="E367" s="5" t="str">
        <f t="shared" si="47"/>
        <v/>
      </c>
      <c r="F367" s="5" t="str">
        <f t="shared" si="47"/>
        <v/>
      </c>
      <c r="G367" s="5">
        <f t="shared" si="47"/>
        <v>4.7311039528784064E-2</v>
      </c>
      <c r="H367" s="7">
        <f t="shared" si="48"/>
        <v>4.7311039528784064E-2</v>
      </c>
      <c r="I367" s="6">
        <f t="shared" si="49"/>
        <v>60.794685794487521</v>
      </c>
      <c r="J367" s="4"/>
      <c r="K367" s="5">
        <f t="shared" si="50"/>
        <v>82.680772680503026</v>
      </c>
      <c r="L367" s="5">
        <f t="shared" si="51"/>
        <v>38.102820000000001</v>
      </c>
      <c r="M367" s="5">
        <f t="shared" si="52"/>
        <v>44.577952680503024</v>
      </c>
      <c r="N367" s="4"/>
    </row>
    <row r="368" spans="1:14" ht="15.75" x14ac:dyDescent="0.25">
      <c r="A368" s="9" t="str">
        <f t="shared" si="53"/>
        <v>-</v>
      </c>
      <c r="B368" s="8">
        <v>1290</v>
      </c>
      <c r="C368" s="5" t="str">
        <f t="shared" si="47"/>
        <v/>
      </c>
      <c r="D368" s="5" t="str">
        <f t="shared" si="47"/>
        <v/>
      </c>
      <c r="E368" s="5" t="str">
        <f t="shared" si="47"/>
        <v/>
      </c>
      <c r="F368" s="5" t="str">
        <f t="shared" si="47"/>
        <v/>
      </c>
      <c r="G368" s="5">
        <f t="shared" si="47"/>
        <v>4.7166662854328488E-2</v>
      </c>
      <c r="H368" s="7">
        <f t="shared" si="48"/>
        <v>4.7166662854328488E-2</v>
      </c>
      <c r="I368" s="6">
        <f t="shared" si="49"/>
        <v>60.844995082083749</v>
      </c>
      <c r="J368" s="4"/>
      <c r="K368" s="5">
        <f t="shared" si="50"/>
        <v>82.749193311633888</v>
      </c>
      <c r="L368" s="5">
        <f t="shared" si="51"/>
        <v>38.251079999999995</v>
      </c>
      <c r="M368" s="5">
        <f t="shared" si="52"/>
        <v>44.498113311633894</v>
      </c>
      <c r="N368" s="4"/>
    </row>
    <row r="369" spans="1:14" ht="15.75" x14ac:dyDescent="0.25">
      <c r="A369" s="9" t="str">
        <f t="shared" si="53"/>
        <v>-</v>
      </c>
      <c r="B369" s="8">
        <v>1295</v>
      </c>
      <c r="C369" s="5" t="str">
        <f t="shared" si="47"/>
        <v/>
      </c>
      <c r="D369" s="5" t="str">
        <f t="shared" si="47"/>
        <v/>
      </c>
      <c r="E369" s="5" t="str">
        <f t="shared" si="47"/>
        <v/>
      </c>
      <c r="F369" s="5" t="str">
        <f t="shared" si="47"/>
        <v/>
      </c>
      <c r="G369" s="5">
        <f t="shared" si="47"/>
        <v>4.7023282733700392E-2</v>
      </c>
      <c r="H369" s="7">
        <f t="shared" si="48"/>
        <v>4.7023282733700392E-2</v>
      </c>
      <c r="I369" s="6">
        <f t="shared" si="49"/>
        <v>60.895151140142005</v>
      </c>
      <c r="J369" s="4"/>
      <c r="K369" s="5">
        <f t="shared" si="50"/>
        <v>82.817405550593136</v>
      </c>
      <c r="L369" s="5">
        <f t="shared" si="51"/>
        <v>38.399339999999995</v>
      </c>
      <c r="M369" s="5">
        <f t="shared" si="52"/>
        <v>44.418065550593141</v>
      </c>
      <c r="N369" s="4"/>
    </row>
    <row r="370" spans="1:14" ht="15.75" x14ac:dyDescent="0.25">
      <c r="A370" s="9" t="str">
        <f t="shared" si="53"/>
        <v>-</v>
      </c>
      <c r="B370" s="8">
        <v>1300</v>
      </c>
      <c r="C370" s="5" t="str">
        <f t="shared" si="47"/>
        <v/>
      </c>
      <c r="D370" s="5" t="str">
        <f t="shared" si="47"/>
        <v/>
      </c>
      <c r="E370" s="5" t="str">
        <f t="shared" si="47"/>
        <v/>
      </c>
      <c r="F370" s="5" t="str">
        <f t="shared" si="47"/>
        <v/>
      </c>
      <c r="G370" s="5">
        <f t="shared" si="47"/>
        <v>4.6880888480221199E-2</v>
      </c>
      <c r="H370" s="7">
        <f t="shared" si="48"/>
        <v>4.6880888480221199E-2</v>
      </c>
      <c r="I370" s="6">
        <f t="shared" si="49"/>
        <v>60.945155024287558</v>
      </c>
      <c r="J370" s="4"/>
      <c r="K370" s="5">
        <f t="shared" si="50"/>
        <v>82.885410833031088</v>
      </c>
      <c r="L370" s="5">
        <f t="shared" si="51"/>
        <v>38.547599999999996</v>
      </c>
      <c r="M370" s="5">
        <f t="shared" si="52"/>
        <v>44.337810833031092</v>
      </c>
      <c r="N370" s="4"/>
    </row>
    <row r="371" spans="1:14" ht="15.75" x14ac:dyDescent="0.25">
      <c r="A371" s="9" t="str">
        <f t="shared" si="53"/>
        <v>-</v>
      </c>
      <c r="B371" s="8">
        <v>1305</v>
      </c>
      <c r="C371" s="5" t="str">
        <f t="shared" si="47"/>
        <v/>
      </c>
      <c r="D371" s="5" t="str">
        <f t="shared" si="47"/>
        <v/>
      </c>
      <c r="E371" s="5" t="str">
        <f t="shared" si="47"/>
        <v/>
      </c>
      <c r="F371" s="5" t="str">
        <f t="shared" si="47"/>
        <v/>
      </c>
      <c r="G371" s="5">
        <f t="shared" si="47"/>
        <v>4.6739469562335038E-2</v>
      </c>
      <c r="H371" s="7">
        <f t="shared" si="48"/>
        <v>4.6739469562335038E-2</v>
      </c>
      <c r="I371" s="6">
        <f t="shared" si="49"/>
        <v>60.995007778847224</v>
      </c>
      <c r="J371" s="4"/>
      <c r="K371" s="5">
        <f t="shared" si="50"/>
        <v>82.95321057923222</v>
      </c>
      <c r="L371" s="5">
        <f t="shared" si="51"/>
        <v>38.695860000000003</v>
      </c>
      <c r="M371" s="5">
        <f t="shared" si="52"/>
        <v>44.257350579232217</v>
      </c>
      <c r="N371" s="4"/>
    </row>
    <row r="372" spans="1:14" ht="15.75" x14ac:dyDescent="0.25">
      <c r="A372" s="9" t="str">
        <f t="shared" si="53"/>
        <v>-</v>
      </c>
      <c r="B372" s="8">
        <v>1310</v>
      </c>
      <c r="C372" s="5" t="str">
        <f t="shared" si="47"/>
        <v/>
      </c>
      <c r="D372" s="5" t="str">
        <f t="shared" si="47"/>
        <v/>
      </c>
      <c r="E372" s="5" t="str">
        <f t="shared" si="47"/>
        <v/>
      </c>
      <c r="F372" s="5" t="str">
        <f t="shared" si="47"/>
        <v/>
      </c>
      <c r="G372" s="5">
        <f t="shared" si="47"/>
        <v>4.6599015600773314E-2</v>
      </c>
      <c r="H372" s="7">
        <f t="shared" si="48"/>
        <v>4.6599015600773314E-2</v>
      </c>
      <c r="I372" s="6">
        <f t="shared" si="49"/>
        <v>61.044710437013038</v>
      </c>
      <c r="J372" s="4"/>
      <c r="K372" s="5">
        <f t="shared" si="50"/>
        <v>83.020806194337723</v>
      </c>
      <c r="L372" s="5">
        <f t="shared" si="51"/>
        <v>38.844119999999997</v>
      </c>
      <c r="M372" s="5">
        <f t="shared" si="52"/>
        <v>44.176686194337726</v>
      </c>
      <c r="N372" s="4"/>
    </row>
    <row r="373" spans="1:14" ht="15.75" x14ac:dyDescent="0.25">
      <c r="A373" s="9" t="str">
        <f t="shared" si="53"/>
        <v>-</v>
      </c>
      <c r="B373" s="8">
        <v>1315</v>
      </c>
      <c r="C373" s="5" t="str">
        <f t="shared" si="47"/>
        <v/>
      </c>
      <c r="D373" s="5" t="str">
        <f t="shared" si="47"/>
        <v/>
      </c>
      <c r="E373" s="5" t="str">
        <f t="shared" si="47"/>
        <v/>
      </c>
      <c r="F373" s="5" t="str">
        <f t="shared" si="47"/>
        <v/>
      </c>
      <c r="G373" s="5">
        <f t="shared" si="47"/>
        <v>4.6459516365781765E-2</v>
      </c>
      <c r="H373" s="7">
        <f t="shared" si="48"/>
        <v>4.6459516365781765E-2</v>
      </c>
      <c r="I373" s="6">
        <f t="shared" si="49"/>
        <v>61.094264021003021</v>
      </c>
      <c r="J373" s="4"/>
      <c r="K373" s="5">
        <f t="shared" si="50"/>
        <v>83.088199068564109</v>
      </c>
      <c r="L373" s="5">
        <f t="shared" si="51"/>
        <v>38.992379999999997</v>
      </c>
      <c r="M373" s="5">
        <f t="shared" si="52"/>
        <v>44.095819068564111</v>
      </c>
      <c r="N373" s="4"/>
    </row>
    <row r="374" spans="1:14" ht="15.75" x14ac:dyDescent="0.25">
      <c r="A374" s="9" t="str">
        <f t="shared" si="53"/>
        <v>-</v>
      </c>
      <c r="B374" s="8">
        <v>1320</v>
      </c>
      <c r="C374" s="5" t="str">
        <f t="shared" si="47"/>
        <v/>
      </c>
      <c r="D374" s="5" t="str">
        <f t="shared" si="47"/>
        <v/>
      </c>
      <c r="E374" s="5" t="str">
        <f t="shared" si="47"/>
        <v/>
      </c>
      <c r="F374" s="5" t="str">
        <f t="shared" si="47"/>
        <v/>
      </c>
      <c r="G374" s="5">
        <f t="shared" si="47"/>
        <v>4.6320961774408281E-2</v>
      </c>
      <c r="H374" s="7">
        <f t="shared" si="48"/>
        <v>4.6320961774408281E-2</v>
      </c>
      <c r="I374" s="6">
        <f t="shared" si="49"/>
        <v>61.14366954221893</v>
      </c>
      <c r="J374" s="4"/>
      <c r="K374" s="5">
        <f t="shared" si="50"/>
        <v>83.155390577417734</v>
      </c>
      <c r="L374" s="5">
        <f t="shared" si="51"/>
        <v>39.140639999999998</v>
      </c>
      <c r="M374" s="5">
        <f t="shared" si="52"/>
        <v>44.014750577417736</v>
      </c>
      <c r="N374" s="4"/>
    </row>
    <row r="375" spans="1:14" ht="15.75" x14ac:dyDescent="0.25">
      <c r="A375" s="9" t="str">
        <f t="shared" si="53"/>
        <v>-</v>
      </c>
      <c r="B375" s="8">
        <v>1325</v>
      </c>
      <c r="C375" s="5" t="str">
        <f t="shared" si="47"/>
        <v/>
      </c>
      <c r="D375" s="5" t="str">
        <f t="shared" si="47"/>
        <v/>
      </c>
      <c r="E375" s="5" t="str">
        <f t="shared" si="47"/>
        <v/>
      </c>
      <c r="F375" s="5" t="str">
        <f t="shared" si="47"/>
        <v/>
      </c>
      <c r="G375" s="5">
        <f t="shared" si="47"/>
        <v>4.6183341887849866E-2</v>
      </c>
      <c r="H375" s="7">
        <f t="shared" si="48"/>
        <v>4.6183341887849866E-2</v>
      </c>
      <c r="I375" s="6">
        <f t="shared" si="49"/>
        <v>61.192928001401071</v>
      </c>
      <c r="J375" s="4"/>
      <c r="K375" s="5">
        <f t="shared" si="50"/>
        <v>83.222382081905451</v>
      </c>
      <c r="L375" s="5">
        <f t="shared" si="51"/>
        <v>39.288899999999998</v>
      </c>
      <c r="M375" s="5">
        <f t="shared" si="52"/>
        <v>43.933482081905453</v>
      </c>
      <c r="N375" s="4"/>
    </row>
    <row r="376" spans="1:14" ht="15.75" x14ac:dyDescent="0.25">
      <c r="A376" s="9" t="str">
        <f t="shared" si="53"/>
        <v>-</v>
      </c>
      <c r="B376" s="8">
        <v>1330</v>
      </c>
      <c r="C376" s="5" t="str">
        <f t="shared" si="47"/>
        <v/>
      </c>
      <c r="D376" s="5" t="str">
        <f t="shared" si="47"/>
        <v/>
      </c>
      <c r="E376" s="5" t="str">
        <f t="shared" si="47"/>
        <v/>
      </c>
      <c r="F376" s="5" t="str">
        <f t="shared" si="47"/>
        <v/>
      </c>
      <c r="G376" s="5">
        <f t="shared" si="47"/>
        <v>4.6046646908857604E-2</v>
      </c>
      <c r="H376" s="7">
        <f t="shared" si="48"/>
        <v>4.6046646908857604E-2</v>
      </c>
      <c r="I376" s="6">
        <f t="shared" si="49"/>
        <v>61.242040388780616</v>
      </c>
      <c r="J376" s="4"/>
      <c r="K376" s="5">
        <f t="shared" si="50"/>
        <v>83.28917492874163</v>
      </c>
      <c r="L376" s="5">
        <f t="shared" si="51"/>
        <v>39.437159999999999</v>
      </c>
      <c r="M376" s="5">
        <f t="shared" si="52"/>
        <v>43.852014928741632</v>
      </c>
      <c r="N376" s="4"/>
    </row>
    <row r="377" spans="1:14" ht="15.75" x14ac:dyDescent="0.25">
      <c r="A377" s="9" t="str">
        <f t="shared" si="53"/>
        <v>-</v>
      </c>
      <c r="B377" s="8">
        <v>1335</v>
      </c>
      <c r="C377" s="5" t="str">
        <f t="shared" si="47"/>
        <v/>
      </c>
      <c r="D377" s="5" t="str">
        <f t="shared" si="47"/>
        <v/>
      </c>
      <c r="E377" s="5" t="str">
        <f t="shared" si="47"/>
        <v/>
      </c>
      <c r="F377" s="5" t="str">
        <f t="shared" si="47"/>
        <v/>
      </c>
      <c r="G377" s="5">
        <f t="shared" si="47"/>
        <v>4.5910867179197644E-2</v>
      </c>
      <c r="H377" s="7">
        <f t="shared" si="48"/>
        <v>4.5910867179197644E-2</v>
      </c>
      <c r="I377" s="6">
        <f t="shared" si="49"/>
        <v>61.291007684228852</v>
      </c>
      <c r="J377" s="4"/>
      <c r="K377" s="5">
        <f t="shared" si="50"/>
        <v>83.355770450551233</v>
      </c>
      <c r="L377" s="5">
        <f t="shared" si="51"/>
        <v>39.585419999999999</v>
      </c>
      <c r="M377" s="5">
        <f t="shared" si="52"/>
        <v>43.770350450551234</v>
      </c>
      <c r="N377" s="4"/>
    </row>
    <row r="378" spans="1:14" ht="15.75" x14ac:dyDescent="0.25">
      <c r="A378" s="9" t="str">
        <f t="shared" si="53"/>
        <v>-</v>
      </c>
      <c r="B378" s="8">
        <v>1340</v>
      </c>
      <c r="C378" s="5" t="str">
        <f t="shared" si="47"/>
        <v/>
      </c>
      <c r="D378" s="5" t="str">
        <f t="shared" si="47"/>
        <v/>
      </c>
      <c r="E378" s="5" t="str">
        <f t="shared" si="47"/>
        <v/>
      </c>
      <c r="F378" s="5" t="str">
        <f t="shared" si="47"/>
        <v/>
      </c>
      <c r="G378" s="5">
        <f t="shared" si="47"/>
        <v>4.5775993177167192E-2</v>
      </c>
      <c r="H378" s="7">
        <f t="shared" si="48"/>
        <v>4.5775993177167192E-2</v>
      </c>
      <c r="I378" s="6">
        <f t="shared" si="49"/>
        <v>61.339830857404039</v>
      </c>
      <c r="J378" s="4"/>
      <c r="K378" s="5">
        <f t="shared" si="50"/>
        <v>83.42216996606949</v>
      </c>
      <c r="L378" s="5">
        <f t="shared" si="51"/>
        <v>39.73368</v>
      </c>
      <c r="M378" s="5">
        <f t="shared" si="52"/>
        <v>43.68848996606949</v>
      </c>
      <c r="N378" s="4"/>
    </row>
    <row r="379" spans="1:14" ht="15.75" x14ac:dyDescent="0.25">
      <c r="A379" s="9" t="str">
        <f t="shared" si="53"/>
        <v>-</v>
      </c>
      <c r="B379" s="8">
        <v>1345</v>
      </c>
      <c r="C379" s="5" t="str">
        <f t="shared" si="47"/>
        <v/>
      </c>
      <c r="D379" s="5" t="str">
        <f t="shared" si="47"/>
        <v/>
      </c>
      <c r="E379" s="5" t="str">
        <f t="shared" si="47"/>
        <v/>
      </c>
      <c r="F379" s="5" t="str">
        <f t="shared" si="47"/>
        <v/>
      </c>
      <c r="G379" s="5">
        <f t="shared" si="47"/>
        <v>4.564201551516385E-2</v>
      </c>
      <c r="H379" s="7">
        <f t="shared" si="48"/>
        <v>4.564201551516385E-2</v>
      </c>
      <c r="I379" s="6">
        <f t="shared" si="49"/>
        <v>61.388510867895377</v>
      </c>
      <c r="J379" s="4"/>
      <c r="K379" s="5">
        <f t="shared" si="50"/>
        <v>83.488374780337722</v>
      </c>
      <c r="L379" s="5">
        <f t="shared" si="51"/>
        <v>39.881939999999993</v>
      </c>
      <c r="M379" s="5">
        <f t="shared" si="52"/>
        <v>43.606434780337729</v>
      </c>
      <c r="N379" s="4"/>
    </row>
    <row r="380" spans="1:14" ht="15.75" x14ac:dyDescent="0.25">
      <c r="A380" s="9" t="str">
        <f t="shared" si="53"/>
        <v>-</v>
      </c>
      <c r="B380" s="8">
        <v>1350</v>
      </c>
      <c r="C380" s="5" t="str">
        <f t="shared" si="47"/>
        <v/>
      </c>
      <c r="D380" s="5" t="str">
        <f t="shared" si="47"/>
        <v/>
      </c>
      <c r="E380" s="5" t="str">
        <f t="shared" si="47"/>
        <v/>
      </c>
      <c r="F380" s="5" t="str">
        <f t="shared" si="47"/>
        <v/>
      </c>
      <c r="G380" s="5">
        <f t="shared" si="47"/>
        <v>4.5508924937307148E-2</v>
      </c>
      <c r="H380" s="7">
        <f t="shared" si="48"/>
        <v>4.5508924937307148E-2</v>
      </c>
      <c r="I380" s="6">
        <f t="shared" si="49"/>
        <v>61.437048665364649</v>
      </c>
      <c r="J380" s="4"/>
      <c r="K380" s="5">
        <f t="shared" si="50"/>
        <v>83.554386184895918</v>
      </c>
      <c r="L380" s="5">
        <f t="shared" si="51"/>
        <v>40.030199999999994</v>
      </c>
      <c r="M380" s="5">
        <f t="shared" si="52"/>
        <v>43.524186184895925</v>
      </c>
      <c r="N380" s="4"/>
    </row>
    <row r="381" spans="1:14" ht="15.75" x14ac:dyDescent="0.25">
      <c r="A381" s="9" t="str">
        <f t="shared" si="53"/>
        <v>-</v>
      </c>
      <c r="B381" s="8">
        <v>1355</v>
      </c>
      <c r="C381" s="5" t="str">
        <f t="shared" si="47"/>
        <v/>
      </c>
      <c r="D381" s="5" t="str">
        <f t="shared" si="47"/>
        <v/>
      </c>
      <c r="E381" s="5" t="str">
        <f t="shared" si="47"/>
        <v/>
      </c>
      <c r="F381" s="5" t="str">
        <f t="shared" si="47"/>
        <v/>
      </c>
      <c r="G381" s="5">
        <f t="shared" si="47"/>
        <v>4.53767123171109E-2</v>
      </c>
      <c r="H381" s="7">
        <f t="shared" si="48"/>
        <v>4.53767123171109E-2</v>
      </c>
      <c r="I381" s="6">
        <f t="shared" si="49"/>
        <v>61.485445189685272</v>
      </c>
      <c r="J381" s="4"/>
      <c r="K381" s="5">
        <f t="shared" si="50"/>
        <v>83.620205457971963</v>
      </c>
      <c r="L381" s="5">
        <f t="shared" si="51"/>
        <v>40.178460000000001</v>
      </c>
      <c r="M381" s="5">
        <f t="shared" si="52"/>
        <v>43.441745457971962</v>
      </c>
      <c r="N381" s="4"/>
    </row>
    <row r="382" spans="1:14" ht="15.75" x14ac:dyDescent="0.25">
      <c r="A382" s="9" t="str">
        <f t="shared" si="53"/>
        <v>-</v>
      </c>
      <c r="B382" s="8">
        <v>1360</v>
      </c>
      <c r="C382" s="5" t="str">
        <f t="shared" ref="C382:G397" si="54">IF(AND($B382&gt;=C$105,$B382&lt;=C$106),(C$107/60)*$B382^(-C$108),"")</f>
        <v/>
      </c>
      <c r="D382" s="5" t="str">
        <f t="shared" si="54"/>
        <v/>
      </c>
      <c r="E382" s="5" t="str">
        <f t="shared" si="54"/>
        <v/>
      </c>
      <c r="F382" s="5" t="str">
        <f t="shared" si="54"/>
        <v/>
      </c>
      <c r="G382" s="5">
        <f t="shared" si="54"/>
        <v>4.5245368655205016E-2</v>
      </c>
      <c r="H382" s="7">
        <f t="shared" si="48"/>
        <v>4.5245368655205016E-2</v>
      </c>
      <c r="I382" s="6">
        <f t="shared" si="49"/>
        <v>61.53370137107882</v>
      </c>
      <c r="J382" s="4"/>
      <c r="K382" s="5">
        <f t="shared" si="50"/>
        <v>83.685833864667188</v>
      </c>
      <c r="L382" s="5">
        <f t="shared" si="51"/>
        <v>40.326720000000002</v>
      </c>
      <c r="M382" s="5">
        <f t="shared" si="52"/>
        <v>43.359113864667187</v>
      </c>
      <c r="N382" s="4"/>
    </row>
    <row r="383" spans="1:14" ht="15.75" x14ac:dyDescent="0.25">
      <c r="A383" s="9" t="str">
        <f t="shared" si="53"/>
        <v>-</v>
      </c>
      <c r="B383" s="8">
        <v>1365</v>
      </c>
      <c r="C383" s="5" t="str">
        <f t="shared" si="54"/>
        <v/>
      </c>
      <c r="D383" s="5" t="str">
        <f t="shared" si="54"/>
        <v/>
      </c>
      <c r="E383" s="5" t="str">
        <f t="shared" si="54"/>
        <v/>
      </c>
      <c r="F383" s="5" t="str">
        <f t="shared" si="54"/>
        <v/>
      </c>
      <c r="G383" s="5">
        <f t="shared" si="54"/>
        <v>4.5114885077105642E-2</v>
      </c>
      <c r="H383" s="7">
        <f t="shared" si="48"/>
        <v>4.5114885077105642E-2</v>
      </c>
      <c r="I383" s="6">
        <f t="shared" si="49"/>
        <v>61.581818130249204</v>
      </c>
      <c r="J383" s="4"/>
      <c r="K383" s="5">
        <f t="shared" si="50"/>
        <v>83.751272657138927</v>
      </c>
      <c r="L383" s="5">
        <f t="shared" si="51"/>
        <v>40.474979999999995</v>
      </c>
      <c r="M383" s="5">
        <f t="shared" si="52"/>
        <v>43.276292657138931</v>
      </c>
      <c r="N383" s="4"/>
    </row>
    <row r="384" spans="1:14" ht="15.75" x14ac:dyDescent="0.25">
      <c r="A384" s="9" t="str">
        <f t="shared" si="53"/>
        <v>-</v>
      </c>
      <c r="B384" s="8">
        <v>1370</v>
      </c>
      <c r="C384" s="5" t="str">
        <f t="shared" si="54"/>
        <v/>
      </c>
      <c r="D384" s="5" t="str">
        <f t="shared" si="54"/>
        <v/>
      </c>
      <c r="E384" s="5" t="str">
        <f t="shared" si="54"/>
        <v/>
      </c>
      <c r="F384" s="5" t="str">
        <f t="shared" si="54"/>
        <v/>
      </c>
      <c r="G384" s="5">
        <f t="shared" si="54"/>
        <v>4.4985252831032461E-2</v>
      </c>
      <c r="H384" s="7">
        <f t="shared" si="48"/>
        <v>4.4985252831032461E-2</v>
      </c>
      <c r="I384" s="6">
        <f t="shared" si="49"/>
        <v>61.62979637851447</v>
      </c>
      <c r="J384" s="4"/>
      <c r="K384" s="5">
        <f t="shared" si="50"/>
        <v>83.816523074779667</v>
      </c>
      <c r="L384" s="5">
        <f t="shared" si="51"/>
        <v>40.623239999999996</v>
      </c>
      <c r="M384" s="5">
        <f t="shared" si="52"/>
        <v>43.193283074779671</v>
      </c>
      <c r="N384" s="4"/>
    </row>
    <row r="385" spans="1:14" ht="15.75" x14ac:dyDescent="0.25">
      <c r="A385" s="9" t="str">
        <f t="shared" si="53"/>
        <v>-</v>
      </c>
      <c r="B385" s="8">
        <v>1375</v>
      </c>
      <c r="C385" s="5" t="str">
        <f t="shared" si="54"/>
        <v/>
      </c>
      <c r="D385" s="5" t="str">
        <f t="shared" si="54"/>
        <v/>
      </c>
      <c r="E385" s="5" t="str">
        <f t="shared" si="54"/>
        <v/>
      </c>
      <c r="F385" s="5" t="str">
        <f t="shared" si="54"/>
        <v/>
      </c>
      <c r="G385" s="5">
        <f t="shared" si="54"/>
        <v>4.4856463285772148E-2</v>
      </c>
      <c r="H385" s="7">
        <f t="shared" si="48"/>
        <v>4.4856463285772148E-2</v>
      </c>
      <c r="I385" s="6">
        <f t="shared" si="49"/>
        <v>61.677637017936704</v>
      </c>
      <c r="J385" s="4"/>
      <c r="K385" s="5">
        <f t="shared" si="50"/>
        <v>83.881586344393909</v>
      </c>
      <c r="L385" s="5">
        <f t="shared" si="51"/>
        <v>40.771500000000003</v>
      </c>
      <c r="M385" s="5">
        <f t="shared" si="52"/>
        <v>43.110086344393906</v>
      </c>
      <c r="N385" s="4"/>
    </row>
    <row r="386" spans="1:14" ht="15.75" x14ac:dyDescent="0.25">
      <c r="A386" s="9" t="str">
        <f t="shared" si="53"/>
        <v>-</v>
      </c>
      <c r="B386" s="8">
        <v>1380</v>
      </c>
      <c r="C386" s="5" t="str">
        <f t="shared" si="54"/>
        <v/>
      </c>
      <c r="D386" s="5" t="str">
        <f t="shared" si="54"/>
        <v/>
      </c>
      <c r="E386" s="5" t="str">
        <f t="shared" si="54"/>
        <v/>
      </c>
      <c r="F386" s="5" t="str">
        <f t="shared" si="54"/>
        <v/>
      </c>
      <c r="G386" s="5">
        <f t="shared" si="54"/>
        <v>4.4728507928585931E-2</v>
      </c>
      <c r="H386" s="7">
        <f t="shared" si="48"/>
        <v>4.4728507928585931E-2</v>
      </c>
      <c r="I386" s="6">
        <f t="shared" si="49"/>
        <v>61.725340941448586</v>
      </c>
      <c r="J386" s="4"/>
      <c r="K386" s="5">
        <f t="shared" si="50"/>
        <v>83.946463680370073</v>
      </c>
      <c r="L386" s="5">
        <f t="shared" si="51"/>
        <v>40.919759999999997</v>
      </c>
      <c r="M386" s="5">
        <f t="shared" si="52"/>
        <v>43.026703680370076</v>
      </c>
      <c r="N386" s="4"/>
    </row>
    <row r="387" spans="1:14" ht="15.75" x14ac:dyDescent="0.25">
      <c r="A387" s="9" t="str">
        <f t="shared" si="53"/>
        <v>-</v>
      </c>
      <c r="B387" s="8">
        <v>1385</v>
      </c>
      <c r="C387" s="5" t="str">
        <f t="shared" si="54"/>
        <v/>
      </c>
      <c r="D387" s="5" t="str">
        <f t="shared" si="54"/>
        <v/>
      </c>
      <c r="E387" s="5" t="str">
        <f t="shared" si="54"/>
        <v/>
      </c>
      <c r="F387" s="5" t="str">
        <f t="shared" si="54"/>
        <v/>
      </c>
      <c r="G387" s="5">
        <f t="shared" si="54"/>
        <v>4.4601378363161928E-2</v>
      </c>
      <c r="H387" s="7">
        <f t="shared" si="48"/>
        <v>4.4601378363161928E-2</v>
      </c>
      <c r="I387" s="6">
        <f t="shared" si="49"/>
        <v>61.772909032979271</v>
      </c>
      <c r="J387" s="4"/>
      <c r="K387" s="5">
        <f t="shared" si="50"/>
        <v>84.011156284851808</v>
      </c>
      <c r="L387" s="5">
        <f t="shared" si="51"/>
        <v>41.068019999999997</v>
      </c>
      <c r="M387" s="5">
        <f t="shared" si="52"/>
        <v>42.943136284851811</v>
      </c>
      <c r="N387" s="4"/>
    </row>
    <row r="388" spans="1:14" ht="15.75" x14ac:dyDescent="0.25">
      <c r="A388" s="9" t="str">
        <f t="shared" si="53"/>
        <v>-</v>
      </c>
      <c r="B388" s="8">
        <v>1390</v>
      </c>
      <c r="C388" s="5" t="str">
        <f t="shared" si="54"/>
        <v/>
      </c>
      <c r="D388" s="5" t="str">
        <f t="shared" si="54"/>
        <v/>
      </c>
      <c r="E388" s="5" t="str">
        <f t="shared" si="54"/>
        <v/>
      </c>
      <c r="F388" s="5" t="str">
        <f t="shared" si="54"/>
        <v/>
      </c>
      <c r="G388" s="5">
        <f t="shared" si="54"/>
        <v>4.4475066307609216E-2</v>
      </c>
      <c r="H388" s="7">
        <f t="shared" si="48"/>
        <v>4.4475066307609216E-2</v>
      </c>
      <c r="I388" s="6">
        <f t="shared" si="49"/>
        <v>61.820342167576811</v>
      </c>
      <c r="J388" s="4"/>
      <c r="K388" s="5">
        <f t="shared" si="50"/>
        <v>84.075665347904462</v>
      </c>
      <c r="L388" s="5">
        <f t="shared" si="51"/>
        <v>41.216279999999998</v>
      </c>
      <c r="M388" s="5">
        <f t="shared" si="52"/>
        <v>42.859385347904464</v>
      </c>
      <c r="N388" s="4"/>
    </row>
    <row r="389" spans="1:14" ht="15.75" x14ac:dyDescent="0.25">
      <c r="A389" s="9" t="str">
        <f t="shared" si="53"/>
        <v>-</v>
      </c>
      <c r="B389" s="8">
        <v>1395</v>
      </c>
      <c r="C389" s="5" t="str">
        <f t="shared" si="54"/>
        <v/>
      </c>
      <c r="D389" s="5" t="str">
        <f t="shared" si="54"/>
        <v/>
      </c>
      <c r="E389" s="5" t="str">
        <f t="shared" si="54"/>
        <v/>
      </c>
      <c r="F389" s="5" t="str">
        <f t="shared" si="54"/>
        <v/>
      </c>
      <c r="G389" s="5">
        <f t="shared" si="54"/>
        <v>4.4349563592493924E-2</v>
      </c>
      <c r="H389" s="7">
        <f t="shared" si="48"/>
        <v>4.4349563592493924E-2</v>
      </c>
      <c r="I389" s="6">
        <f t="shared" si="49"/>
        <v>61.867641211529026</v>
      </c>
      <c r="J389" s="4"/>
      <c r="K389" s="5">
        <f t="shared" si="50"/>
        <v>84.139992047679485</v>
      </c>
      <c r="L389" s="5">
        <f t="shared" si="51"/>
        <v>41.364539999999998</v>
      </c>
      <c r="M389" s="5">
        <f t="shared" si="52"/>
        <v>42.775452047679487</v>
      </c>
      <c r="N389" s="4"/>
    </row>
    <row r="390" spans="1:14" ht="15.75" x14ac:dyDescent="0.25">
      <c r="A390" s="9" t="str">
        <f t="shared" si="53"/>
        <v>-</v>
      </c>
      <c r="B390" s="8">
        <v>1400</v>
      </c>
      <c r="C390" s="5" t="str">
        <f t="shared" si="54"/>
        <v/>
      </c>
      <c r="D390" s="5" t="str">
        <f t="shared" si="54"/>
        <v/>
      </c>
      <c r="E390" s="5" t="str">
        <f t="shared" si="54"/>
        <v/>
      </c>
      <c r="F390" s="5" t="str">
        <f t="shared" si="54"/>
        <v/>
      </c>
      <c r="G390" s="5">
        <f t="shared" si="54"/>
        <v>4.4224862158916044E-2</v>
      </c>
      <c r="H390" s="7">
        <f t="shared" si="48"/>
        <v>4.4224862158916044E-2</v>
      </c>
      <c r="I390" s="6">
        <f t="shared" si="49"/>
        <v>61.914807022482464</v>
      </c>
      <c r="J390" s="4"/>
      <c r="K390" s="5">
        <f t="shared" si="50"/>
        <v>84.204137550576149</v>
      </c>
      <c r="L390" s="5">
        <f t="shared" si="51"/>
        <v>41.512799999999999</v>
      </c>
      <c r="M390" s="5">
        <f t="shared" si="52"/>
        <v>42.691337550576151</v>
      </c>
      <c r="N390" s="4"/>
    </row>
    <row r="391" spans="1:14" ht="15.75" x14ac:dyDescent="0.25">
      <c r="A391" s="9" t="str">
        <f t="shared" si="53"/>
        <v>-</v>
      </c>
      <c r="B391" s="8">
        <v>1405</v>
      </c>
      <c r="C391" s="5" t="str">
        <f t="shared" si="54"/>
        <v/>
      </c>
      <c r="D391" s="5" t="str">
        <f t="shared" si="54"/>
        <v/>
      </c>
      <c r="E391" s="5" t="str">
        <f t="shared" si="54"/>
        <v/>
      </c>
      <c r="F391" s="5" t="str">
        <f t="shared" si="54"/>
        <v/>
      </c>
      <c r="G391" s="5">
        <f t="shared" si="54"/>
        <v>4.4100954056625556E-2</v>
      </c>
      <c r="H391" s="7">
        <f t="shared" si="48"/>
        <v>4.4100954056625556E-2</v>
      </c>
      <c r="I391" s="6">
        <f t="shared" si="49"/>
        <v>61.961840449558906</v>
      </c>
      <c r="J391" s="4"/>
      <c r="K391" s="5">
        <f t="shared" si="50"/>
        <v>84.268103011400115</v>
      </c>
      <c r="L391" s="5">
        <f t="shared" si="51"/>
        <v>41.661059999999999</v>
      </c>
      <c r="M391" s="5">
        <f t="shared" si="52"/>
        <v>42.607043011400116</v>
      </c>
      <c r="N391" s="4"/>
    </row>
    <row r="392" spans="1:14" ht="15.75" x14ac:dyDescent="0.25">
      <c r="A392" s="9" t="str">
        <f t="shared" si="53"/>
        <v>-</v>
      </c>
      <c r="B392" s="8">
        <v>1410</v>
      </c>
      <c r="C392" s="5" t="str">
        <f t="shared" si="54"/>
        <v/>
      </c>
      <c r="D392" s="5" t="str">
        <f t="shared" si="54"/>
        <v/>
      </c>
      <c r="E392" s="5" t="str">
        <f t="shared" si="54"/>
        <v/>
      </c>
      <c r="F392" s="5" t="str">
        <f t="shared" si="54"/>
        <v/>
      </c>
      <c r="G392" s="5">
        <f t="shared" si="54"/>
        <v>4.3977831442177297E-2</v>
      </c>
      <c r="H392" s="7">
        <f t="shared" si="48"/>
        <v>4.3977831442177297E-2</v>
      </c>
      <c r="I392" s="6">
        <f t="shared" si="49"/>
        <v>62.008742333469989</v>
      </c>
      <c r="J392" s="4"/>
      <c r="K392" s="5">
        <f t="shared" si="50"/>
        <v>84.331889573519192</v>
      </c>
      <c r="L392" s="5">
        <f t="shared" si="51"/>
        <v>41.80932</v>
      </c>
      <c r="M392" s="5">
        <f t="shared" si="52"/>
        <v>42.522569573519192</v>
      </c>
      <c r="N392" s="4"/>
    </row>
    <row r="393" spans="1:14" ht="15.75" x14ac:dyDescent="0.25">
      <c r="A393" s="9" t="str">
        <f t="shared" si="53"/>
        <v>-</v>
      </c>
      <c r="B393" s="8">
        <v>1415</v>
      </c>
      <c r="C393" s="5" t="str">
        <f t="shared" si="54"/>
        <v/>
      </c>
      <c r="D393" s="5" t="str">
        <f t="shared" si="54"/>
        <v/>
      </c>
      <c r="E393" s="5" t="str">
        <f t="shared" si="54"/>
        <v/>
      </c>
      <c r="F393" s="5" t="str">
        <f t="shared" si="54"/>
        <v/>
      </c>
      <c r="G393" s="5">
        <f t="shared" si="54"/>
        <v>4.3855486577124042E-2</v>
      </c>
      <c r="H393" s="7">
        <f t="shared" si="48"/>
        <v>4.3855486577124042E-2</v>
      </c>
      <c r="I393" s="6">
        <f t="shared" si="49"/>
        <v>62.055513506630518</v>
      </c>
      <c r="J393" s="4"/>
      <c r="K393" s="5">
        <f t="shared" si="50"/>
        <v>84.395498369017503</v>
      </c>
      <c r="L393" s="5">
        <f t="shared" si="51"/>
        <v>41.957579999999993</v>
      </c>
      <c r="M393" s="5">
        <f t="shared" si="52"/>
        <v>42.43791836901751</v>
      </c>
      <c r="N393" s="4"/>
    </row>
    <row r="394" spans="1:14" ht="15.75" x14ac:dyDescent="0.25">
      <c r="A394" s="9" t="str">
        <f t="shared" si="53"/>
        <v>-</v>
      </c>
      <c r="B394" s="8">
        <v>1420</v>
      </c>
      <c r="C394" s="5" t="str">
        <f t="shared" si="54"/>
        <v/>
      </c>
      <c r="D394" s="5" t="str">
        <f t="shared" si="54"/>
        <v/>
      </c>
      <c r="E394" s="5" t="str">
        <f t="shared" si="54"/>
        <v/>
      </c>
      <c r="F394" s="5" t="str">
        <f t="shared" si="54"/>
        <v/>
      </c>
      <c r="G394" s="5">
        <f t="shared" si="54"/>
        <v>4.3733911826245496E-2</v>
      </c>
      <c r="H394" s="7">
        <f t="shared" si="48"/>
        <v>4.3733911826245496E-2</v>
      </c>
      <c r="I394" s="6">
        <f t="shared" si="49"/>
        <v>62.102154793268603</v>
      </c>
      <c r="J394" s="4"/>
      <c r="K394" s="5">
        <f t="shared" si="50"/>
        <v>84.458930518845307</v>
      </c>
      <c r="L394" s="5">
        <f t="shared" si="51"/>
        <v>42.105839999999993</v>
      </c>
      <c r="M394" s="5">
        <f t="shared" si="52"/>
        <v>42.353090518845313</v>
      </c>
      <c r="N394" s="4"/>
    </row>
    <row r="395" spans="1:14" ht="15.75" x14ac:dyDescent="0.25">
      <c r="A395" s="9" t="str">
        <f t="shared" si="53"/>
        <v>-</v>
      </c>
      <c r="B395" s="8">
        <v>1425</v>
      </c>
      <c r="C395" s="5" t="str">
        <f t="shared" si="54"/>
        <v/>
      </c>
      <c r="D395" s="5" t="str">
        <f t="shared" si="54"/>
        <v/>
      </c>
      <c r="E395" s="5" t="str">
        <f t="shared" si="54"/>
        <v/>
      </c>
      <c r="F395" s="5" t="str">
        <f t="shared" si="54"/>
        <v/>
      </c>
      <c r="G395" s="5">
        <f t="shared" si="54"/>
        <v>4.3613099655814232E-2</v>
      </c>
      <c r="H395" s="7">
        <f t="shared" si="48"/>
        <v>4.3613099655814232E-2</v>
      </c>
      <c r="I395" s="6">
        <f t="shared" si="49"/>
        <v>62.148667009535281</v>
      </c>
      <c r="J395" s="4"/>
      <c r="K395" s="5">
        <f t="shared" si="50"/>
        <v>84.522187132967986</v>
      </c>
      <c r="L395" s="5">
        <f t="shared" si="51"/>
        <v>42.254100000000001</v>
      </c>
      <c r="M395" s="5">
        <f t="shared" si="52"/>
        <v>42.268087132967985</v>
      </c>
      <c r="N395" s="4"/>
    </row>
    <row r="396" spans="1:14" ht="15.75" x14ac:dyDescent="0.25">
      <c r="A396" s="9" t="str">
        <f t="shared" si="53"/>
        <v>-</v>
      </c>
      <c r="B396" s="8">
        <v>1430</v>
      </c>
      <c r="C396" s="5" t="str">
        <f t="shared" si="54"/>
        <v/>
      </c>
      <c r="D396" s="5" t="str">
        <f t="shared" si="54"/>
        <v/>
      </c>
      <c r="E396" s="5" t="str">
        <f t="shared" si="54"/>
        <v/>
      </c>
      <c r="F396" s="5" t="str">
        <f t="shared" si="54"/>
        <v/>
      </c>
      <c r="G396" s="5">
        <f t="shared" si="54"/>
        <v>4.3493042631896045E-2</v>
      </c>
      <c r="H396" s="7">
        <f t="shared" si="48"/>
        <v>4.3493042631896045E-2</v>
      </c>
      <c r="I396" s="6">
        <f t="shared" si="49"/>
        <v>62.195050963611344</v>
      </c>
      <c r="J396" s="4"/>
      <c r="K396" s="5">
        <f t="shared" si="50"/>
        <v>84.585269310511435</v>
      </c>
      <c r="L396" s="5">
        <f t="shared" si="51"/>
        <v>42.402360000000002</v>
      </c>
      <c r="M396" s="5">
        <f t="shared" si="52"/>
        <v>42.182909310511434</v>
      </c>
      <c r="N396" s="4"/>
    </row>
    <row r="397" spans="1:14" ht="15.75" x14ac:dyDescent="0.25">
      <c r="A397" s="9" t="str">
        <f t="shared" si="53"/>
        <v>-</v>
      </c>
      <c r="B397" s="8">
        <v>1435</v>
      </c>
      <c r="C397" s="5" t="str">
        <f t="shared" si="54"/>
        <v/>
      </c>
      <c r="D397" s="5" t="str">
        <f t="shared" si="54"/>
        <v/>
      </c>
      <c r="E397" s="5" t="str">
        <f t="shared" si="54"/>
        <v/>
      </c>
      <c r="F397" s="5" t="str">
        <f t="shared" si="54"/>
        <v/>
      </c>
      <c r="G397" s="5">
        <f t="shared" si="54"/>
        <v>4.3373733418684925E-2</v>
      </c>
      <c r="H397" s="7">
        <f t="shared" si="48"/>
        <v>4.3373733418684925E-2</v>
      </c>
      <c r="I397" s="6">
        <f t="shared" si="49"/>
        <v>62.241307455812866</v>
      </c>
      <c r="J397" s="4"/>
      <c r="K397" s="5">
        <f t="shared" si="50"/>
        <v>84.648178139905497</v>
      </c>
      <c r="L397" s="5">
        <f t="shared" si="51"/>
        <v>42.550619999999995</v>
      </c>
      <c r="M397" s="5">
        <f t="shared" si="52"/>
        <v>42.097558139905502</v>
      </c>
      <c r="N397" s="4"/>
    </row>
    <row r="398" spans="1:14" ht="15.75" x14ac:dyDescent="0.25">
      <c r="A398" s="9" t="str">
        <f t="shared" si="53"/>
        <v>-</v>
      </c>
      <c r="B398" s="8">
        <v>1440</v>
      </c>
      <c r="C398" s="5" t="str">
        <f t="shared" ref="C398:G398" si="55">IF(AND($B398&gt;=C$105,$B398&lt;=C$106),(C$107/60)*$B398^(-C$108),"")</f>
        <v/>
      </c>
      <c r="D398" s="5" t="str">
        <f t="shared" si="55"/>
        <v/>
      </c>
      <c r="E398" s="5" t="str">
        <f t="shared" si="55"/>
        <v/>
      </c>
      <c r="F398" s="5" t="str">
        <f t="shared" si="55"/>
        <v/>
      </c>
      <c r="G398" s="5">
        <f t="shared" si="55"/>
        <v>4.325516477687142E-2</v>
      </c>
      <c r="H398" s="7">
        <f t="shared" si="48"/>
        <v>4.325516477687142E-2</v>
      </c>
      <c r="I398" s="6">
        <f t="shared" si="49"/>
        <v>62.287437278694846</v>
      </c>
      <c r="J398" s="4"/>
      <c r="K398" s="5">
        <f t="shared" si="50"/>
        <v>84.710914699024983</v>
      </c>
      <c r="L398" s="5">
        <f t="shared" si="51"/>
        <v>42.698879999999996</v>
      </c>
      <c r="M398" s="5">
        <f t="shared" si="52"/>
        <v>42.012034699024987</v>
      </c>
      <c r="N398" s="4"/>
    </row>
    <row r="399" spans="1:14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2" spans="1:14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5.75" x14ac:dyDescent="0.25">
      <c r="A406" s="4"/>
      <c r="B406" s="4" t="s">
        <v>25</v>
      </c>
      <c r="C406" s="14">
        <f>Sa</f>
        <v>1360</v>
      </c>
      <c r="D406" s="4" t="s">
        <v>24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5.75" x14ac:dyDescent="0.25">
      <c r="A407" s="4"/>
      <c r="B407" s="4" t="s">
        <v>23</v>
      </c>
      <c r="C407" s="13">
        <f>'BV Post Bassin'!D37</f>
        <v>0.49419999999999997</v>
      </c>
      <c r="D407" s="4" t="s">
        <v>22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5.75" x14ac:dyDescent="0.25">
      <c r="A408" s="4"/>
      <c r="B408" s="4" t="s">
        <v>21</v>
      </c>
      <c r="C408" s="12">
        <f>MAX(M420:M707)</f>
        <v>81.885305743131852</v>
      </c>
      <c r="D408" s="4" t="s">
        <v>20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5.75" x14ac:dyDescent="0.25">
      <c r="A409" s="4"/>
      <c r="B409" s="4" t="s">
        <v>19</v>
      </c>
      <c r="C409" s="4">
        <f>VLOOKUP("MAX",$A$420:$B$707,2,FALSE)</f>
        <v>365</v>
      </c>
      <c r="D409" s="4" t="s">
        <v>18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15.75" x14ac:dyDescent="0.25">
      <c r="A412" s="4"/>
      <c r="B412" s="4" t="s">
        <v>17</v>
      </c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15.75" x14ac:dyDescent="0.25">
      <c r="A413" s="4"/>
      <c r="B413" s="4" t="s">
        <v>16</v>
      </c>
      <c r="C413" s="4" t="s">
        <v>15</v>
      </c>
      <c r="D413" s="4" t="s">
        <v>14</v>
      </c>
      <c r="E413" s="4" t="s">
        <v>13</v>
      </c>
      <c r="F413" s="4" t="s">
        <v>12</v>
      </c>
      <c r="G413" s="4" t="s">
        <v>11</v>
      </c>
      <c r="H413" s="4"/>
      <c r="I413" s="4"/>
      <c r="J413" s="4"/>
      <c r="K413" s="4"/>
      <c r="L413" s="4"/>
      <c r="M413" s="4"/>
      <c r="N413" s="4"/>
    </row>
    <row r="414" spans="1:14" ht="15.75" x14ac:dyDescent="0.25">
      <c r="A414" s="4"/>
      <c r="B414" s="4" t="s">
        <v>10</v>
      </c>
      <c r="C414" s="11">
        <v>0</v>
      </c>
      <c r="D414" s="4">
        <v>15</v>
      </c>
      <c r="E414" s="4">
        <v>60</v>
      </c>
      <c r="F414" s="4">
        <v>120</v>
      </c>
      <c r="G414" s="4">
        <v>360</v>
      </c>
      <c r="H414" s="4"/>
      <c r="I414" s="4"/>
      <c r="J414" s="4"/>
      <c r="K414" s="4"/>
      <c r="L414" s="4"/>
      <c r="M414" s="4"/>
      <c r="N414" s="4"/>
    </row>
    <row r="415" spans="1:14" ht="15.75" x14ac:dyDescent="0.25">
      <c r="A415" s="4"/>
      <c r="B415" s="4" t="s">
        <v>9</v>
      </c>
      <c r="C415" s="4">
        <v>30</v>
      </c>
      <c r="D415" s="4">
        <v>60</v>
      </c>
      <c r="E415" s="4">
        <v>180</v>
      </c>
      <c r="F415" s="4">
        <v>360</v>
      </c>
      <c r="G415" s="4">
        <v>1440</v>
      </c>
      <c r="H415" s="4"/>
      <c r="I415" s="4"/>
      <c r="J415" s="4"/>
      <c r="K415" s="4"/>
      <c r="L415" s="4"/>
      <c r="M415" s="4"/>
      <c r="N415" s="4"/>
    </row>
    <row r="416" spans="1:14" ht="15.75" x14ac:dyDescent="0.25">
      <c r="A416" s="4"/>
      <c r="B416" s="4" t="s">
        <v>8</v>
      </c>
      <c r="C416" s="4">
        <v>650</v>
      </c>
      <c r="D416" s="4">
        <v>1616</v>
      </c>
      <c r="E416" s="4">
        <v>2021</v>
      </c>
      <c r="F416" s="4">
        <v>543</v>
      </c>
      <c r="G416" s="4">
        <v>2448</v>
      </c>
      <c r="H416" s="4"/>
      <c r="I416" s="4"/>
      <c r="J416" s="4"/>
      <c r="K416" s="4"/>
      <c r="L416" s="4"/>
      <c r="M416" s="4"/>
      <c r="N416" s="4"/>
    </row>
    <row r="417" spans="1:14" ht="15.75" x14ac:dyDescent="0.25">
      <c r="A417" s="4"/>
      <c r="B417" s="4" t="s">
        <v>7</v>
      </c>
      <c r="C417" s="4">
        <v>0.60599999999999998</v>
      </c>
      <c r="D417" s="4">
        <v>0.89700000000000002</v>
      </c>
      <c r="E417" s="4">
        <v>0.94799999999999995</v>
      </c>
      <c r="F417" s="4">
        <v>0.67800000000000005</v>
      </c>
      <c r="G417" s="4">
        <v>0.91300000000000003</v>
      </c>
      <c r="H417" s="4"/>
      <c r="I417" s="4"/>
      <c r="J417" s="4"/>
      <c r="K417" s="4"/>
      <c r="L417" s="4"/>
      <c r="M417" s="4"/>
      <c r="N417" s="4"/>
    </row>
    <row r="418" spans="1:14" ht="15.75" x14ac:dyDescent="0.25">
      <c r="A418" s="9" t="s">
        <v>6</v>
      </c>
      <c r="B418" s="10" t="s">
        <v>5</v>
      </c>
      <c r="C418" s="10" t="str">
        <f>C413</f>
        <v>6'-30'</v>
      </c>
      <c r="D418" s="10" t="str">
        <f>D413</f>
        <v>15'-60'</v>
      </c>
      <c r="E418" s="10" t="str">
        <f>E413</f>
        <v>60'-180'</v>
      </c>
      <c r="F418" s="10" t="str">
        <f>F413</f>
        <v>120'-360'</v>
      </c>
      <c r="G418" s="10" t="str">
        <f>G413</f>
        <v>360'-1440'</v>
      </c>
      <c r="H418" s="10" t="s">
        <v>4</v>
      </c>
      <c r="I418" s="10" t="s">
        <v>3</v>
      </c>
      <c r="J418" s="4"/>
      <c r="K418" s="10" t="s">
        <v>2</v>
      </c>
      <c r="L418" s="10" t="s">
        <v>1</v>
      </c>
      <c r="M418" s="10" t="s">
        <v>0</v>
      </c>
      <c r="N418" s="4"/>
    </row>
    <row r="419" spans="1:14" ht="15.75" x14ac:dyDescent="0.25">
      <c r="A419" s="9"/>
      <c r="B419" s="8">
        <v>1.0000000000000001E-9</v>
      </c>
      <c r="C419" s="5">
        <f t="shared" ref="C419:G434" si="56">IF(AND($B419&gt;=C$414,$B419&lt;=C$415),(C$416/60)*$B419^(-C$417),"")</f>
        <v>3081499.5330685717</v>
      </c>
      <c r="D419" s="5" t="str">
        <f t="shared" si="56"/>
        <v/>
      </c>
      <c r="E419" s="5" t="str">
        <f t="shared" si="56"/>
        <v/>
      </c>
      <c r="F419" s="5" t="str">
        <f t="shared" si="56"/>
        <v/>
      </c>
      <c r="G419" s="5" t="str">
        <f t="shared" si="56"/>
        <v/>
      </c>
      <c r="H419" s="7">
        <f t="shared" ref="H419:H482" si="57">AVERAGE(C419:G419)</f>
        <v>3081499.5330685717</v>
      </c>
      <c r="I419" s="6">
        <f t="shared" ref="I419:I482" si="58">H419*B419</f>
        <v>3.0814995330685721E-3</v>
      </c>
      <c r="J419" s="4"/>
      <c r="K419" s="5">
        <f t="shared" ref="K419:K482" si="59">$C$406*I419/1000</f>
        <v>4.1908393649732582E-3</v>
      </c>
      <c r="L419" s="5">
        <f t="shared" ref="L419:L482" si="60">B419*60*$C$407/1000</f>
        <v>2.9652E-11</v>
      </c>
      <c r="M419" s="5">
        <f t="shared" ref="M419:M482" si="61">MAX(0,K419-L419)</f>
        <v>4.1908393353212586E-3</v>
      </c>
      <c r="N419" s="4"/>
    </row>
    <row r="420" spans="1:14" ht="15.75" x14ac:dyDescent="0.25">
      <c r="A420" s="9" t="str">
        <f t="shared" ref="A420:A483" si="62">IF(M420=$C$408,"MAX","-")</f>
        <v>-</v>
      </c>
      <c r="B420" s="8">
        <v>6</v>
      </c>
      <c r="C420" s="5">
        <f t="shared" si="56"/>
        <v>3.6576525516661653</v>
      </c>
      <c r="D420" s="5" t="str">
        <f t="shared" si="56"/>
        <v/>
      </c>
      <c r="E420" s="5" t="str">
        <f t="shared" si="56"/>
        <v/>
      </c>
      <c r="F420" s="5" t="str">
        <f t="shared" si="56"/>
        <v/>
      </c>
      <c r="G420" s="5" t="str">
        <f t="shared" si="56"/>
        <v/>
      </c>
      <c r="H420" s="7">
        <f t="shared" si="57"/>
        <v>3.6576525516661653</v>
      </c>
      <c r="I420" s="6">
        <f t="shared" si="58"/>
        <v>21.945915309996991</v>
      </c>
      <c r="J420" s="4"/>
      <c r="K420" s="5">
        <f t="shared" si="59"/>
        <v>29.84644482159591</v>
      </c>
      <c r="L420" s="5">
        <f t="shared" si="60"/>
        <v>0.17791199999999999</v>
      </c>
      <c r="M420" s="5">
        <f t="shared" si="61"/>
        <v>29.66853282159591</v>
      </c>
      <c r="N420" s="4"/>
    </row>
    <row r="421" spans="1:14" ht="15.75" x14ac:dyDescent="0.25">
      <c r="A421" s="9" t="str">
        <f t="shared" si="62"/>
        <v>-</v>
      </c>
      <c r="B421" s="8">
        <v>10</v>
      </c>
      <c r="C421" s="5">
        <f t="shared" si="56"/>
        <v>2.6838738957693926</v>
      </c>
      <c r="D421" s="5" t="str">
        <f t="shared" si="56"/>
        <v/>
      </c>
      <c r="E421" s="5" t="str">
        <f t="shared" si="56"/>
        <v/>
      </c>
      <c r="F421" s="5" t="str">
        <f t="shared" si="56"/>
        <v/>
      </c>
      <c r="G421" s="5" t="str">
        <f t="shared" si="56"/>
        <v/>
      </c>
      <c r="H421" s="7">
        <f t="shared" si="57"/>
        <v>2.6838738957693926</v>
      </c>
      <c r="I421" s="6">
        <f t="shared" si="58"/>
        <v>26.838738957693927</v>
      </c>
      <c r="J421" s="4"/>
      <c r="K421" s="5">
        <f t="shared" si="59"/>
        <v>36.500684982463738</v>
      </c>
      <c r="L421" s="5">
        <f t="shared" si="60"/>
        <v>0.29652000000000001</v>
      </c>
      <c r="M421" s="5">
        <f t="shared" si="61"/>
        <v>36.204164982463737</v>
      </c>
      <c r="N421" s="4"/>
    </row>
    <row r="422" spans="1:14" ht="15.75" x14ac:dyDescent="0.25">
      <c r="A422" s="9" t="str">
        <f t="shared" si="62"/>
        <v>-</v>
      </c>
      <c r="B422" s="8">
        <v>15</v>
      </c>
      <c r="C422" s="5">
        <f t="shared" si="56"/>
        <v>2.0991854295705621</v>
      </c>
      <c r="D422" s="5">
        <f t="shared" si="56"/>
        <v>2.3732104209052349</v>
      </c>
      <c r="E422" s="5" t="str">
        <f t="shared" si="56"/>
        <v/>
      </c>
      <c r="F422" s="5" t="str">
        <f t="shared" si="56"/>
        <v/>
      </c>
      <c r="G422" s="5" t="str">
        <f t="shared" si="56"/>
        <v/>
      </c>
      <c r="H422" s="7">
        <f t="shared" si="57"/>
        <v>2.2361979252378985</v>
      </c>
      <c r="I422" s="6">
        <f t="shared" si="58"/>
        <v>33.54296887856848</v>
      </c>
      <c r="J422" s="4"/>
      <c r="K422" s="5">
        <f t="shared" si="59"/>
        <v>45.618437674853134</v>
      </c>
      <c r="L422" s="5">
        <f t="shared" si="60"/>
        <v>0.44477999999999995</v>
      </c>
      <c r="M422" s="5">
        <f t="shared" si="61"/>
        <v>45.173657674853132</v>
      </c>
      <c r="N422" s="4"/>
    </row>
    <row r="423" spans="1:14" ht="15.75" x14ac:dyDescent="0.25">
      <c r="A423" s="9" t="str">
        <f t="shared" si="62"/>
        <v>-</v>
      </c>
      <c r="B423" s="8">
        <v>20</v>
      </c>
      <c r="C423" s="5">
        <f t="shared" si="56"/>
        <v>1.7633475911607883</v>
      </c>
      <c r="D423" s="5">
        <f t="shared" si="56"/>
        <v>1.8334378801504123</v>
      </c>
      <c r="E423" s="5" t="str">
        <f t="shared" si="56"/>
        <v/>
      </c>
      <c r="F423" s="5" t="str">
        <f t="shared" si="56"/>
        <v/>
      </c>
      <c r="G423" s="5" t="str">
        <f t="shared" si="56"/>
        <v/>
      </c>
      <c r="H423" s="7">
        <f t="shared" si="57"/>
        <v>1.7983927356556002</v>
      </c>
      <c r="I423" s="6">
        <f t="shared" si="58"/>
        <v>35.967854713112004</v>
      </c>
      <c r="J423" s="4"/>
      <c r="K423" s="5">
        <f t="shared" si="59"/>
        <v>48.916282409832327</v>
      </c>
      <c r="L423" s="5">
        <f t="shared" si="60"/>
        <v>0.59304000000000001</v>
      </c>
      <c r="M423" s="5">
        <f t="shared" si="61"/>
        <v>48.323242409832325</v>
      </c>
      <c r="N423" s="4"/>
    </row>
    <row r="424" spans="1:14" ht="15.75" x14ac:dyDescent="0.25">
      <c r="A424" s="9" t="str">
        <f t="shared" si="62"/>
        <v>-</v>
      </c>
      <c r="B424" s="8">
        <v>25</v>
      </c>
      <c r="C424" s="5">
        <f t="shared" si="56"/>
        <v>1.5403182498122918</v>
      </c>
      <c r="D424" s="5">
        <f t="shared" si="56"/>
        <v>1.5008521727404844</v>
      </c>
      <c r="E424" s="5" t="str">
        <f t="shared" si="56"/>
        <v/>
      </c>
      <c r="F424" s="5" t="str">
        <f t="shared" si="56"/>
        <v/>
      </c>
      <c r="G424" s="5" t="str">
        <f t="shared" si="56"/>
        <v/>
      </c>
      <c r="H424" s="7">
        <f t="shared" si="57"/>
        <v>1.520585211276388</v>
      </c>
      <c r="I424" s="6">
        <f t="shared" si="58"/>
        <v>38.014630281909703</v>
      </c>
      <c r="J424" s="4"/>
      <c r="K424" s="5">
        <f t="shared" si="59"/>
        <v>51.699897183397198</v>
      </c>
      <c r="L424" s="5">
        <f t="shared" si="60"/>
        <v>0.74129999999999996</v>
      </c>
      <c r="M424" s="5">
        <f t="shared" si="61"/>
        <v>50.958597183397195</v>
      </c>
      <c r="N424" s="4"/>
    </row>
    <row r="425" spans="1:14" ht="15.75" x14ac:dyDescent="0.25">
      <c r="A425" s="9" t="str">
        <f t="shared" si="62"/>
        <v>-</v>
      </c>
      <c r="B425" s="8">
        <v>30</v>
      </c>
      <c r="C425" s="5">
        <f t="shared" si="56"/>
        <v>1.3791980228534286</v>
      </c>
      <c r="D425" s="5">
        <f t="shared" si="56"/>
        <v>1.2744193020738497</v>
      </c>
      <c r="E425" s="5" t="str">
        <f t="shared" si="56"/>
        <v/>
      </c>
      <c r="F425" s="5" t="str">
        <f t="shared" si="56"/>
        <v/>
      </c>
      <c r="G425" s="5" t="str">
        <f t="shared" si="56"/>
        <v/>
      </c>
      <c r="H425" s="7">
        <f t="shared" si="57"/>
        <v>1.3268086624636393</v>
      </c>
      <c r="I425" s="6">
        <f t="shared" si="58"/>
        <v>39.804259873909174</v>
      </c>
      <c r="J425" s="4"/>
      <c r="K425" s="5">
        <f t="shared" si="59"/>
        <v>54.133793428516476</v>
      </c>
      <c r="L425" s="5">
        <f t="shared" si="60"/>
        <v>0.88955999999999991</v>
      </c>
      <c r="M425" s="5">
        <f t="shared" si="61"/>
        <v>53.244233428516473</v>
      </c>
      <c r="N425" s="4"/>
    </row>
    <row r="426" spans="1:14" ht="15.75" x14ac:dyDescent="0.25">
      <c r="A426" s="9" t="str">
        <f t="shared" si="62"/>
        <v>-</v>
      </c>
      <c r="B426" s="8">
        <v>35</v>
      </c>
      <c r="C426" s="5" t="str">
        <f t="shared" si="56"/>
        <v/>
      </c>
      <c r="D426" s="5">
        <f t="shared" si="56"/>
        <v>1.1098417811976327</v>
      </c>
      <c r="E426" s="5" t="str">
        <f t="shared" si="56"/>
        <v/>
      </c>
      <c r="F426" s="5" t="str">
        <f t="shared" si="56"/>
        <v/>
      </c>
      <c r="G426" s="5" t="str">
        <f t="shared" si="56"/>
        <v/>
      </c>
      <c r="H426" s="7">
        <f t="shared" si="57"/>
        <v>1.1098417811976327</v>
      </c>
      <c r="I426" s="6">
        <f t="shared" si="58"/>
        <v>38.844462341917144</v>
      </c>
      <c r="J426" s="4"/>
      <c r="K426" s="5">
        <f t="shared" si="59"/>
        <v>52.828468785007317</v>
      </c>
      <c r="L426" s="5">
        <f t="shared" si="60"/>
        <v>1.03782</v>
      </c>
      <c r="M426" s="5">
        <f t="shared" si="61"/>
        <v>51.79064878500732</v>
      </c>
      <c r="N426" s="4"/>
    </row>
    <row r="427" spans="1:14" ht="15.75" x14ac:dyDescent="0.25">
      <c r="A427" s="9" t="str">
        <f t="shared" si="62"/>
        <v>-</v>
      </c>
      <c r="B427" s="8">
        <v>40</v>
      </c>
      <c r="C427" s="5" t="str">
        <f t="shared" si="56"/>
        <v/>
      </c>
      <c r="D427" s="5">
        <f t="shared" si="56"/>
        <v>0.98456024085963223</v>
      </c>
      <c r="E427" s="5" t="str">
        <f t="shared" si="56"/>
        <v/>
      </c>
      <c r="F427" s="5" t="str">
        <f t="shared" si="56"/>
        <v/>
      </c>
      <c r="G427" s="5" t="str">
        <f t="shared" si="56"/>
        <v/>
      </c>
      <c r="H427" s="7">
        <f t="shared" si="57"/>
        <v>0.98456024085963223</v>
      </c>
      <c r="I427" s="6">
        <f t="shared" si="58"/>
        <v>39.38240963438529</v>
      </c>
      <c r="J427" s="4"/>
      <c r="K427" s="5">
        <f t="shared" si="59"/>
        <v>53.560077102763991</v>
      </c>
      <c r="L427" s="5">
        <f t="shared" si="60"/>
        <v>1.18608</v>
      </c>
      <c r="M427" s="5">
        <f t="shared" si="61"/>
        <v>52.373997102763994</v>
      </c>
      <c r="N427" s="4"/>
    </row>
    <row r="428" spans="1:14" ht="15.75" x14ac:dyDescent="0.25">
      <c r="A428" s="9" t="str">
        <f t="shared" si="62"/>
        <v>-</v>
      </c>
      <c r="B428" s="8">
        <v>45</v>
      </c>
      <c r="C428" s="5" t="str">
        <f t="shared" si="56"/>
        <v/>
      </c>
      <c r="D428" s="5">
        <f t="shared" si="56"/>
        <v>0.88584651548988202</v>
      </c>
      <c r="E428" s="5" t="str">
        <f t="shared" si="56"/>
        <v/>
      </c>
      <c r="F428" s="5" t="str">
        <f t="shared" si="56"/>
        <v/>
      </c>
      <c r="G428" s="5" t="str">
        <f t="shared" si="56"/>
        <v/>
      </c>
      <c r="H428" s="7">
        <f t="shared" si="57"/>
        <v>0.88584651548988202</v>
      </c>
      <c r="I428" s="6">
        <f t="shared" si="58"/>
        <v>39.863093197044691</v>
      </c>
      <c r="J428" s="4"/>
      <c r="K428" s="5">
        <f t="shared" si="59"/>
        <v>54.213806747980783</v>
      </c>
      <c r="L428" s="5">
        <f t="shared" si="60"/>
        <v>1.3343399999999999</v>
      </c>
      <c r="M428" s="5">
        <f t="shared" si="61"/>
        <v>52.879466747980786</v>
      </c>
      <c r="N428" s="4"/>
    </row>
    <row r="429" spans="1:14" ht="15.75" x14ac:dyDescent="0.25">
      <c r="A429" s="9" t="str">
        <f t="shared" si="62"/>
        <v>-</v>
      </c>
      <c r="B429" s="8">
        <v>50</v>
      </c>
      <c r="C429" s="5" t="str">
        <f t="shared" si="56"/>
        <v/>
      </c>
      <c r="D429" s="5">
        <f t="shared" si="56"/>
        <v>0.80596097238202968</v>
      </c>
      <c r="E429" s="5" t="str">
        <f t="shared" si="56"/>
        <v/>
      </c>
      <c r="F429" s="5" t="str">
        <f t="shared" si="56"/>
        <v/>
      </c>
      <c r="G429" s="5" t="str">
        <f t="shared" si="56"/>
        <v/>
      </c>
      <c r="H429" s="7">
        <f t="shared" si="57"/>
        <v>0.80596097238202968</v>
      </c>
      <c r="I429" s="6">
        <f t="shared" si="58"/>
        <v>40.298048619101486</v>
      </c>
      <c r="J429" s="4"/>
      <c r="K429" s="5">
        <f t="shared" si="59"/>
        <v>54.805346121978019</v>
      </c>
      <c r="L429" s="5">
        <f t="shared" si="60"/>
        <v>1.4825999999999999</v>
      </c>
      <c r="M429" s="5">
        <f t="shared" si="61"/>
        <v>53.322746121978021</v>
      </c>
      <c r="N429" s="4"/>
    </row>
    <row r="430" spans="1:14" ht="15.75" x14ac:dyDescent="0.25">
      <c r="A430" s="9" t="str">
        <f t="shared" si="62"/>
        <v>-</v>
      </c>
      <c r="B430" s="8">
        <v>55</v>
      </c>
      <c r="C430" s="5" t="str">
        <f t="shared" si="56"/>
        <v/>
      </c>
      <c r="D430" s="5">
        <f t="shared" si="56"/>
        <v>0.73992001216542846</v>
      </c>
      <c r="E430" s="5" t="str">
        <f t="shared" si="56"/>
        <v/>
      </c>
      <c r="F430" s="5" t="str">
        <f t="shared" si="56"/>
        <v/>
      </c>
      <c r="G430" s="5" t="str">
        <f t="shared" si="56"/>
        <v/>
      </c>
      <c r="H430" s="7">
        <f t="shared" si="57"/>
        <v>0.73992001216542846</v>
      </c>
      <c r="I430" s="6">
        <f t="shared" si="58"/>
        <v>40.695600669098567</v>
      </c>
      <c r="J430" s="4"/>
      <c r="K430" s="5">
        <f t="shared" si="59"/>
        <v>55.346016909974054</v>
      </c>
      <c r="L430" s="5">
        <f t="shared" si="60"/>
        <v>1.63086</v>
      </c>
      <c r="M430" s="5">
        <f t="shared" si="61"/>
        <v>53.715156909974056</v>
      </c>
      <c r="N430" s="4"/>
    </row>
    <row r="431" spans="1:14" ht="15.75" x14ac:dyDescent="0.25">
      <c r="A431" s="9" t="str">
        <f t="shared" si="62"/>
        <v>-</v>
      </c>
      <c r="B431" s="8">
        <v>60</v>
      </c>
      <c r="C431" s="5" t="str">
        <f t="shared" si="56"/>
        <v/>
      </c>
      <c r="D431" s="5">
        <f t="shared" si="56"/>
        <v>0.68436601457315649</v>
      </c>
      <c r="E431" s="5">
        <f t="shared" si="56"/>
        <v>0.69458864259596376</v>
      </c>
      <c r="F431" s="5" t="str">
        <f t="shared" si="56"/>
        <v/>
      </c>
      <c r="G431" s="5" t="str">
        <f t="shared" si="56"/>
        <v/>
      </c>
      <c r="H431" s="7">
        <f t="shared" si="57"/>
        <v>0.68947732858456012</v>
      </c>
      <c r="I431" s="6">
        <f t="shared" si="58"/>
        <v>41.368639715073606</v>
      </c>
      <c r="J431" s="4"/>
      <c r="K431" s="5">
        <f t="shared" si="59"/>
        <v>56.261350012500102</v>
      </c>
      <c r="L431" s="5">
        <f t="shared" si="60"/>
        <v>1.7791199999999998</v>
      </c>
      <c r="M431" s="5">
        <f t="shared" si="61"/>
        <v>54.482230012500104</v>
      </c>
      <c r="N431" s="4"/>
    </row>
    <row r="432" spans="1:14" ht="15.75" x14ac:dyDescent="0.25">
      <c r="A432" s="9" t="str">
        <f t="shared" si="62"/>
        <v>-</v>
      </c>
      <c r="B432" s="8">
        <v>65</v>
      </c>
      <c r="C432" s="5" t="str">
        <f t="shared" si="56"/>
        <v/>
      </c>
      <c r="D432" s="5" t="str">
        <f t="shared" si="56"/>
        <v/>
      </c>
      <c r="E432" s="5">
        <f t="shared" si="56"/>
        <v>0.64383295274062113</v>
      </c>
      <c r="F432" s="5" t="str">
        <f t="shared" si="56"/>
        <v/>
      </c>
      <c r="G432" s="5" t="str">
        <f t="shared" si="56"/>
        <v/>
      </c>
      <c r="H432" s="7">
        <f t="shared" si="57"/>
        <v>0.64383295274062113</v>
      </c>
      <c r="I432" s="6">
        <f t="shared" si="58"/>
        <v>41.849141928140376</v>
      </c>
      <c r="J432" s="4"/>
      <c r="K432" s="5">
        <f t="shared" si="59"/>
        <v>56.914833022270912</v>
      </c>
      <c r="L432" s="5">
        <f t="shared" si="60"/>
        <v>1.9273799999999999</v>
      </c>
      <c r="M432" s="5">
        <f t="shared" si="61"/>
        <v>54.987453022270913</v>
      </c>
      <c r="N432" s="4"/>
    </row>
    <row r="433" spans="1:14" ht="15.75" x14ac:dyDescent="0.25">
      <c r="A433" s="9" t="str">
        <f t="shared" si="62"/>
        <v>-</v>
      </c>
      <c r="B433" s="8">
        <v>70</v>
      </c>
      <c r="C433" s="5" t="str">
        <f t="shared" si="56"/>
        <v/>
      </c>
      <c r="D433" s="5" t="str">
        <f t="shared" si="56"/>
        <v/>
      </c>
      <c r="E433" s="5">
        <f t="shared" si="56"/>
        <v>0.60015319324431138</v>
      </c>
      <c r="F433" s="5" t="str">
        <f t="shared" si="56"/>
        <v/>
      </c>
      <c r="G433" s="5" t="str">
        <f t="shared" si="56"/>
        <v/>
      </c>
      <c r="H433" s="7">
        <f t="shared" si="57"/>
        <v>0.60015319324431138</v>
      </c>
      <c r="I433" s="6">
        <f t="shared" si="58"/>
        <v>42.010723527101796</v>
      </c>
      <c r="J433" s="4"/>
      <c r="K433" s="5">
        <f t="shared" si="59"/>
        <v>57.134583996858439</v>
      </c>
      <c r="L433" s="5">
        <f t="shared" si="60"/>
        <v>2.0756399999999999</v>
      </c>
      <c r="M433" s="5">
        <f t="shared" si="61"/>
        <v>55.058943996858439</v>
      </c>
      <c r="N433" s="4"/>
    </row>
    <row r="434" spans="1:14" ht="15.75" x14ac:dyDescent="0.25">
      <c r="A434" s="9" t="str">
        <f t="shared" si="62"/>
        <v>-</v>
      </c>
      <c r="B434" s="8">
        <v>75</v>
      </c>
      <c r="C434" s="5" t="str">
        <f t="shared" si="56"/>
        <v/>
      </c>
      <c r="D434" s="5" t="str">
        <f t="shared" si="56"/>
        <v/>
      </c>
      <c r="E434" s="5">
        <f t="shared" si="56"/>
        <v>0.56215617487809622</v>
      </c>
      <c r="F434" s="5" t="str">
        <f t="shared" si="56"/>
        <v/>
      </c>
      <c r="G434" s="5" t="str">
        <f t="shared" si="56"/>
        <v/>
      </c>
      <c r="H434" s="7">
        <f t="shared" si="57"/>
        <v>0.56215617487809622</v>
      </c>
      <c r="I434" s="6">
        <f t="shared" si="58"/>
        <v>42.161713115857218</v>
      </c>
      <c r="J434" s="4"/>
      <c r="K434" s="5">
        <f t="shared" si="59"/>
        <v>57.339929837565819</v>
      </c>
      <c r="L434" s="5">
        <f t="shared" si="60"/>
        <v>2.2239</v>
      </c>
      <c r="M434" s="5">
        <f t="shared" si="61"/>
        <v>55.116029837565819</v>
      </c>
      <c r="N434" s="4"/>
    </row>
    <row r="435" spans="1:14" ht="15.75" x14ac:dyDescent="0.25">
      <c r="A435" s="9" t="str">
        <f t="shared" si="62"/>
        <v>-</v>
      </c>
      <c r="B435" s="8">
        <v>80</v>
      </c>
      <c r="C435" s="5" t="str">
        <f t="shared" ref="C435:G450" si="63">IF(AND($B435&gt;=C$414,$B435&lt;=C$415),(C$416/60)*$B435^(-C$417),"")</f>
        <v/>
      </c>
      <c r="D435" s="5" t="str">
        <f t="shared" si="63"/>
        <v/>
      </c>
      <c r="E435" s="5">
        <f t="shared" si="63"/>
        <v>0.52879307062658631</v>
      </c>
      <c r="F435" s="5" t="str">
        <f t="shared" si="63"/>
        <v/>
      </c>
      <c r="G435" s="5" t="str">
        <f t="shared" si="63"/>
        <v/>
      </c>
      <c r="H435" s="7">
        <f t="shared" si="57"/>
        <v>0.52879307062658631</v>
      </c>
      <c r="I435" s="6">
        <f t="shared" si="58"/>
        <v>42.303445650126903</v>
      </c>
      <c r="J435" s="4"/>
      <c r="K435" s="5">
        <f t="shared" si="59"/>
        <v>57.532686084172589</v>
      </c>
      <c r="L435" s="5">
        <f t="shared" si="60"/>
        <v>2.37216</v>
      </c>
      <c r="M435" s="5">
        <f t="shared" si="61"/>
        <v>55.160526084172588</v>
      </c>
      <c r="N435" s="4"/>
    </row>
    <row r="436" spans="1:14" ht="15.75" x14ac:dyDescent="0.25">
      <c r="A436" s="9" t="str">
        <f t="shared" si="62"/>
        <v>-</v>
      </c>
      <c r="B436" s="8">
        <v>85</v>
      </c>
      <c r="C436" s="5" t="str">
        <f t="shared" si="63"/>
        <v/>
      </c>
      <c r="D436" s="5" t="str">
        <f t="shared" si="63"/>
        <v/>
      </c>
      <c r="E436" s="5">
        <f t="shared" si="63"/>
        <v>0.49925902188593568</v>
      </c>
      <c r="F436" s="5" t="str">
        <f t="shared" si="63"/>
        <v/>
      </c>
      <c r="G436" s="5" t="str">
        <f t="shared" si="63"/>
        <v/>
      </c>
      <c r="H436" s="7">
        <f t="shared" si="57"/>
        <v>0.49925902188593568</v>
      </c>
      <c r="I436" s="6">
        <f t="shared" si="58"/>
        <v>42.437016860304531</v>
      </c>
      <c r="J436" s="4"/>
      <c r="K436" s="5">
        <f t="shared" si="59"/>
        <v>57.714342930014162</v>
      </c>
      <c r="L436" s="5">
        <f t="shared" si="60"/>
        <v>2.5204200000000001</v>
      </c>
      <c r="M436" s="5">
        <f t="shared" si="61"/>
        <v>55.19392293001416</v>
      </c>
      <c r="N436" s="4"/>
    </row>
    <row r="437" spans="1:14" ht="15.75" x14ac:dyDescent="0.25">
      <c r="A437" s="9" t="str">
        <f t="shared" si="62"/>
        <v>-</v>
      </c>
      <c r="B437" s="8">
        <v>90</v>
      </c>
      <c r="C437" s="5" t="str">
        <f t="shared" si="63"/>
        <v/>
      </c>
      <c r="D437" s="5" t="str">
        <f t="shared" si="63"/>
        <v/>
      </c>
      <c r="E437" s="5">
        <f t="shared" si="63"/>
        <v>0.47292597098168226</v>
      </c>
      <c r="F437" s="5" t="str">
        <f t="shared" si="63"/>
        <v/>
      </c>
      <c r="G437" s="5" t="str">
        <f t="shared" si="63"/>
        <v/>
      </c>
      <c r="H437" s="7">
        <f t="shared" si="57"/>
        <v>0.47292597098168226</v>
      </c>
      <c r="I437" s="6">
        <f t="shared" si="58"/>
        <v>42.563337388351407</v>
      </c>
      <c r="J437" s="4"/>
      <c r="K437" s="5">
        <f t="shared" si="59"/>
        <v>57.886138848157913</v>
      </c>
      <c r="L437" s="5">
        <f t="shared" si="60"/>
        <v>2.6686799999999997</v>
      </c>
      <c r="M437" s="5">
        <f t="shared" si="61"/>
        <v>55.217458848157911</v>
      </c>
      <c r="N437" s="4"/>
    </row>
    <row r="438" spans="1:14" ht="15.75" x14ac:dyDescent="0.25">
      <c r="A438" s="9" t="str">
        <f t="shared" si="62"/>
        <v>-</v>
      </c>
      <c r="B438" s="8">
        <v>95</v>
      </c>
      <c r="C438" s="5" t="str">
        <f t="shared" si="63"/>
        <v/>
      </c>
      <c r="D438" s="5" t="str">
        <f t="shared" si="63"/>
        <v/>
      </c>
      <c r="E438" s="5">
        <f t="shared" si="63"/>
        <v>0.44929655156844212</v>
      </c>
      <c r="F438" s="5" t="str">
        <f t="shared" si="63"/>
        <v/>
      </c>
      <c r="G438" s="5" t="str">
        <f t="shared" si="63"/>
        <v/>
      </c>
      <c r="H438" s="7">
        <f t="shared" si="57"/>
        <v>0.44929655156844212</v>
      </c>
      <c r="I438" s="6">
        <f t="shared" si="58"/>
        <v>42.683172399002004</v>
      </c>
      <c r="J438" s="4"/>
      <c r="K438" s="5">
        <f t="shared" si="59"/>
        <v>58.049114462642727</v>
      </c>
      <c r="L438" s="5">
        <f t="shared" si="60"/>
        <v>2.8169400000000002</v>
      </c>
      <c r="M438" s="5">
        <f t="shared" si="61"/>
        <v>55.232174462642725</v>
      </c>
      <c r="N438" s="4"/>
    </row>
    <row r="439" spans="1:14" ht="15.75" x14ac:dyDescent="0.25">
      <c r="A439" s="9" t="str">
        <f t="shared" si="62"/>
        <v>-</v>
      </c>
      <c r="B439" s="8">
        <v>100</v>
      </c>
      <c r="C439" s="5" t="str">
        <f t="shared" si="63"/>
        <v/>
      </c>
      <c r="D439" s="5" t="str">
        <f t="shared" si="63"/>
        <v/>
      </c>
      <c r="E439" s="5">
        <f t="shared" si="63"/>
        <v>0.42797171110441024</v>
      </c>
      <c r="F439" s="5" t="str">
        <f t="shared" si="63"/>
        <v/>
      </c>
      <c r="G439" s="5" t="str">
        <f t="shared" si="63"/>
        <v/>
      </c>
      <c r="H439" s="7">
        <f t="shared" si="57"/>
        <v>0.42797171110441024</v>
      </c>
      <c r="I439" s="6">
        <f t="shared" si="58"/>
        <v>42.79717111044102</v>
      </c>
      <c r="J439" s="4"/>
      <c r="K439" s="5">
        <f t="shared" si="59"/>
        <v>58.204152710199786</v>
      </c>
      <c r="L439" s="5">
        <f t="shared" si="60"/>
        <v>2.9651999999999998</v>
      </c>
      <c r="M439" s="5">
        <f t="shared" si="61"/>
        <v>55.238952710199783</v>
      </c>
      <c r="N439" s="4"/>
    </row>
    <row r="440" spans="1:14" ht="15.75" x14ac:dyDescent="0.25">
      <c r="A440" s="9" t="str">
        <f t="shared" si="62"/>
        <v>-</v>
      </c>
      <c r="B440" s="8">
        <v>105</v>
      </c>
      <c r="C440" s="5" t="str">
        <f t="shared" si="63"/>
        <v/>
      </c>
      <c r="D440" s="5" t="str">
        <f t="shared" si="63"/>
        <v/>
      </c>
      <c r="E440" s="5">
        <f t="shared" si="63"/>
        <v>0.40862751598131702</v>
      </c>
      <c r="F440" s="5" t="str">
        <f t="shared" si="63"/>
        <v/>
      </c>
      <c r="G440" s="5" t="str">
        <f t="shared" si="63"/>
        <v/>
      </c>
      <c r="H440" s="7">
        <f t="shared" si="57"/>
        <v>0.40862751598131702</v>
      </c>
      <c r="I440" s="6">
        <f t="shared" si="58"/>
        <v>42.905889178038287</v>
      </c>
      <c r="J440" s="4"/>
      <c r="K440" s="5">
        <f t="shared" si="59"/>
        <v>58.352009282132073</v>
      </c>
      <c r="L440" s="5">
        <f t="shared" si="60"/>
        <v>3.1134599999999999</v>
      </c>
      <c r="M440" s="5">
        <f t="shared" si="61"/>
        <v>55.23854928213207</v>
      </c>
      <c r="N440" s="4"/>
    </row>
    <row r="441" spans="1:14" ht="15.75" x14ac:dyDescent="0.25">
      <c r="A441" s="9" t="str">
        <f t="shared" si="62"/>
        <v>-</v>
      </c>
      <c r="B441" s="8">
        <v>110</v>
      </c>
      <c r="C441" s="5" t="str">
        <f t="shared" si="63"/>
        <v/>
      </c>
      <c r="D441" s="5" t="str">
        <f t="shared" si="63"/>
        <v/>
      </c>
      <c r="E441" s="5">
        <f t="shared" si="63"/>
        <v>0.39099823558014962</v>
      </c>
      <c r="F441" s="5" t="str">
        <f t="shared" si="63"/>
        <v/>
      </c>
      <c r="G441" s="5" t="str">
        <f t="shared" si="63"/>
        <v/>
      </c>
      <c r="H441" s="7">
        <f t="shared" si="57"/>
        <v>0.39099823558014962</v>
      </c>
      <c r="I441" s="6">
        <f t="shared" si="58"/>
        <v>43.009805913816457</v>
      </c>
      <c r="J441" s="4"/>
      <c r="K441" s="5">
        <f t="shared" si="59"/>
        <v>58.493336042790382</v>
      </c>
      <c r="L441" s="5">
        <f t="shared" si="60"/>
        <v>3.26172</v>
      </c>
      <c r="M441" s="5">
        <f t="shared" si="61"/>
        <v>55.231616042790385</v>
      </c>
      <c r="N441" s="4"/>
    </row>
    <row r="442" spans="1:14" ht="15.75" x14ac:dyDescent="0.25">
      <c r="A442" s="9" t="str">
        <f t="shared" si="62"/>
        <v>-</v>
      </c>
      <c r="B442" s="8">
        <v>115</v>
      </c>
      <c r="C442" s="5" t="str">
        <f t="shared" si="63"/>
        <v/>
      </c>
      <c r="D442" s="5" t="str">
        <f t="shared" si="63"/>
        <v/>
      </c>
      <c r="E442" s="5">
        <f t="shared" si="63"/>
        <v>0.37486380617699849</v>
      </c>
      <c r="F442" s="5" t="str">
        <f t="shared" si="63"/>
        <v/>
      </c>
      <c r="G442" s="5" t="str">
        <f t="shared" si="63"/>
        <v/>
      </c>
      <c r="H442" s="7">
        <f t="shared" si="57"/>
        <v>0.37486380617699849</v>
      </c>
      <c r="I442" s="6">
        <f t="shared" si="58"/>
        <v>43.109337710354829</v>
      </c>
      <c r="J442" s="4"/>
      <c r="K442" s="5">
        <f t="shared" si="59"/>
        <v>58.628699286082572</v>
      </c>
      <c r="L442" s="5">
        <f t="shared" si="60"/>
        <v>3.40998</v>
      </c>
      <c r="M442" s="5">
        <f t="shared" si="61"/>
        <v>55.218719286082575</v>
      </c>
      <c r="N442" s="4"/>
    </row>
    <row r="443" spans="1:14" ht="15.75" x14ac:dyDescent="0.25">
      <c r="A443" s="9" t="str">
        <f t="shared" si="62"/>
        <v>-</v>
      </c>
      <c r="B443" s="8">
        <v>120</v>
      </c>
      <c r="C443" s="5" t="str">
        <f t="shared" si="63"/>
        <v/>
      </c>
      <c r="D443" s="5" t="str">
        <f t="shared" si="63"/>
        <v/>
      </c>
      <c r="E443" s="5">
        <f t="shared" si="63"/>
        <v>0.36004040526751435</v>
      </c>
      <c r="F443" s="5">
        <f t="shared" si="63"/>
        <v>0.3523414152077225</v>
      </c>
      <c r="G443" s="5" t="str">
        <f t="shared" si="63"/>
        <v/>
      </c>
      <c r="H443" s="7">
        <f t="shared" si="57"/>
        <v>0.3561909102376184</v>
      </c>
      <c r="I443" s="6">
        <f t="shared" si="58"/>
        <v>42.742909228514208</v>
      </c>
      <c r="J443" s="4"/>
      <c r="K443" s="5">
        <f t="shared" si="59"/>
        <v>58.130356550779325</v>
      </c>
      <c r="L443" s="5">
        <f t="shared" si="60"/>
        <v>3.5582399999999996</v>
      </c>
      <c r="M443" s="5">
        <f t="shared" si="61"/>
        <v>54.572116550779327</v>
      </c>
      <c r="N443" s="4"/>
    </row>
    <row r="444" spans="1:14" ht="15.75" x14ac:dyDescent="0.25">
      <c r="A444" s="9" t="str">
        <f t="shared" si="62"/>
        <v>-</v>
      </c>
      <c r="B444" s="8">
        <v>125</v>
      </c>
      <c r="C444" s="5" t="str">
        <f t="shared" si="63"/>
        <v/>
      </c>
      <c r="D444" s="5" t="str">
        <f t="shared" si="63"/>
        <v/>
      </c>
      <c r="E444" s="5">
        <f t="shared" si="63"/>
        <v>0.34637327090652748</v>
      </c>
      <c r="F444" s="5">
        <f t="shared" si="63"/>
        <v>0.34272326803709319</v>
      </c>
      <c r="G444" s="5" t="str">
        <f t="shared" si="63"/>
        <v/>
      </c>
      <c r="H444" s="7">
        <f t="shared" si="57"/>
        <v>0.34454826947181033</v>
      </c>
      <c r="I444" s="6">
        <f t="shared" si="58"/>
        <v>43.068533683976291</v>
      </c>
      <c r="J444" s="4"/>
      <c r="K444" s="5">
        <f t="shared" si="59"/>
        <v>58.57320581020776</v>
      </c>
      <c r="L444" s="5">
        <f t="shared" si="60"/>
        <v>3.7065000000000001</v>
      </c>
      <c r="M444" s="5">
        <f t="shared" si="61"/>
        <v>54.866705810207762</v>
      </c>
      <c r="N444" s="4"/>
    </row>
    <row r="445" spans="1:14" ht="15.75" x14ac:dyDescent="0.25">
      <c r="A445" s="9" t="str">
        <f t="shared" si="62"/>
        <v>-</v>
      </c>
      <c r="B445" s="8">
        <v>130</v>
      </c>
      <c r="C445" s="5" t="str">
        <f t="shared" si="63"/>
        <v/>
      </c>
      <c r="D445" s="5" t="str">
        <f t="shared" si="63"/>
        <v/>
      </c>
      <c r="E445" s="5">
        <f t="shared" si="63"/>
        <v>0.33373116548948989</v>
      </c>
      <c r="F445" s="5">
        <f t="shared" si="63"/>
        <v>0.33372979858060342</v>
      </c>
      <c r="G445" s="5" t="str">
        <f t="shared" si="63"/>
        <v/>
      </c>
      <c r="H445" s="7">
        <f t="shared" si="57"/>
        <v>0.33373048203504663</v>
      </c>
      <c r="I445" s="6">
        <f t="shared" si="58"/>
        <v>43.384962664556063</v>
      </c>
      <c r="J445" s="4"/>
      <c r="K445" s="5">
        <f t="shared" si="59"/>
        <v>59.003549223796249</v>
      </c>
      <c r="L445" s="5">
        <f t="shared" si="60"/>
        <v>3.8547599999999997</v>
      </c>
      <c r="M445" s="5">
        <f t="shared" si="61"/>
        <v>55.14878922379625</v>
      </c>
      <c r="N445" s="4"/>
    </row>
    <row r="446" spans="1:14" ht="15.75" x14ac:dyDescent="0.25">
      <c r="A446" s="9" t="str">
        <f t="shared" si="62"/>
        <v>-</v>
      </c>
      <c r="B446" s="8">
        <v>135</v>
      </c>
      <c r="C446" s="5" t="str">
        <f t="shared" si="63"/>
        <v/>
      </c>
      <c r="D446" s="5" t="str">
        <f t="shared" si="63"/>
        <v/>
      </c>
      <c r="E446" s="5">
        <f t="shared" si="63"/>
        <v>0.3220020603749888</v>
      </c>
      <c r="F446" s="5">
        <f t="shared" si="63"/>
        <v>0.32529866738961805</v>
      </c>
      <c r="G446" s="5" t="str">
        <f t="shared" si="63"/>
        <v/>
      </c>
      <c r="H446" s="7">
        <f t="shared" si="57"/>
        <v>0.32365036388230339</v>
      </c>
      <c r="I446" s="6">
        <f t="shared" si="58"/>
        <v>43.692799124110955</v>
      </c>
      <c r="J446" s="4"/>
      <c r="K446" s="5">
        <f t="shared" si="59"/>
        <v>59.422206808790897</v>
      </c>
      <c r="L446" s="5">
        <f t="shared" si="60"/>
        <v>4.0030200000000002</v>
      </c>
      <c r="M446" s="5">
        <f t="shared" si="61"/>
        <v>55.419186808790897</v>
      </c>
      <c r="N446" s="4"/>
    </row>
    <row r="447" spans="1:14" ht="15.75" x14ac:dyDescent="0.25">
      <c r="A447" s="9" t="str">
        <f t="shared" si="62"/>
        <v>-</v>
      </c>
      <c r="B447" s="8">
        <v>140</v>
      </c>
      <c r="C447" s="5" t="str">
        <f t="shared" si="63"/>
        <v/>
      </c>
      <c r="D447" s="5" t="str">
        <f t="shared" si="63"/>
        <v/>
      </c>
      <c r="E447" s="5">
        <f t="shared" si="63"/>
        <v>0.31108973810843965</v>
      </c>
      <c r="F447" s="5">
        <f t="shared" si="63"/>
        <v>0.31737577253612942</v>
      </c>
      <c r="G447" s="5" t="str">
        <f t="shared" si="63"/>
        <v/>
      </c>
      <c r="H447" s="7">
        <f t="shared" si="57"/>
        <v>0.31423275532228456</v>
      </c>
      <c r="I447" s="6">
        <f t="shared" si="58"/>
        <v>43.99258574511984</v>
      </c>
      <c r="J447" s="4"/>
      <c r="K447" s="5">
        <f t="shared" si="59"/>
        <v>59.829916613362983</v>
      </c>
      <c r="L447" s="5">
        <f t="shared" si="60"/>
        <v>4.1512799999999999</v>
      </c>
      <c r="M447" s="5">
        <f t="shared" si="61"/>
        <v>55.678636613362983</v>
      </c>
      <c r="N447" s="4"/>
    </row>
    <row r="448" spans="1:14" ht="15.75" x14ac:dyDescent="0.25">
      <c r="A448" s="9" t="str">
        <f t="shared" si="62"/>
        <v>-</v>
      </c>
      <c r="B448" s="8">
        <v>145</v>
      </c>
      <c r="C448" s="5" t="str">
        <f t="shared" si="63"/>
        <v/>
      </c>
      <c r="D448" s="5" t="str">
        <f t="shared" si="63"/>
        <v/>
      </c>
      <c r="E448" s="5">
        <f t="shared" si="63"/>
        <v>0.30091109219477058</v>
      </c>
      <c r="F448" s="5">
        <f t="shared" si="63"/>
        <v>0.30991391312998262</v>
      </c>
      <c r="G448" s="5" t="str">
        <f t="shared" si="63"/>
        <v/>
      </c>
      <c r="H448" s="7">
        <f t="shared" si="57"/>
        <v>0.30541250266237663</v>
      </c>
      <c r="I448" s="6">
        <f t="shared" si="58"/>
        <v>44.284812886044612</v>
      </c>
      <c r="J448" s="4"/>
      <c r="K448" s="5">
        <f t="shared" si="59"/>
        <v>60.227345525020674</v>
      </c>
      <c r="L448" s="5">
        <f t="shared" si="60"/>
        <v>4.2995400000000004</v>
      </c>
      <c r="M448" s="5">
        <f t="shared" si="61"/>
        <v>55.927805525020673</v>
      </c>
      <c r="N448" s="4"/>
    </row>
    <row r="449" spans="1:14" ht="15.75" x14ac:dyDescent="0.25">
      <c r="A449" s="9" t="str">
        <f t="shared" si="62"/>
        <v>-</v>
      </c>
      <c r="B449" s="8">
        <v>150</v>
      </c>
      <c r="C449" s="5" t="str">
        <f t="shared" si="63"/>
        <v/>
      </c>
      <c r="D449" s="5" t="str">
        <f t="shared" si="63"/>
        <v/>
      </c>
      <c r="E449" s="5">
        <f t="shared" si="63"/>
        <v>0.29139396272057849</v>
      </c>
      <c r="F449" s="5">
        <f t="shared" si="63"/>
        <v>0.30287170720936557</v>
      </c>
      <c r="G449" s="5" t="str">
        <f t="shared" si="63"/>
        <v/>
      </c>
      <c r="H449" s="7">
        <f t="shared" si="57"/>
        <v>0.297132834964972</v>
      </c>
      <c r="I449" s="6">
        <f t="shared" si="58"/>
        <v>44.569925244745804</v>
      </c>
      <c r="J449" s="4"/>
      <c r="K449" s="5">
        <f t="shared" si="59"/>
        <v>60.615098332854295</v>
      </c>
      <c r="L449" s="5">
        <f t="shared" si="60"/>
        <v>4.4478</v>
      </c>
      <c r="M449" s="5">
        <f t="shared" si="61"/>
        <v>56.167298332854294</v>
      </c>
      <c r="N449" s="4"/>
    </row>
    <row r="450" spans="1:14" ht="15.75" x14ac:dyDescent="0.25">
      <c r="A450" s="9" t="str">
        <f t="shared" si="62"/>
        <v>-</v>
      </c>
      <c r="B450" s="8">
        <v>155</v>
      </c>
      <c r="C450" s="5" t="str">
        <f t="shared" si="63"/>
        <v/>
      </c>
      <c r="D450" s="5" t="str">
        <f t="shared" si="63"/>
        <v/>
      </c>
      <c r="E450" s="5">
        <f t="shared" si="63"/>
        <v>0.28247538762062491</v>
      </c>
      <c r="F450" s="5">
        <f t="shared" si="63"/>
        <v>0.29621270890810852</v>
      </c>
      <c r="G450" s="5" t="str">
        <f t="shared" si="63"/>
        <v/>
      </c>
      <c r="H450" s="7">
        <f t="shared" si="57"/>
        <v>0.28934404826436672</v>
      </c>
      <c r="I450" s="6">
        <f t="shared" si="58"/>
        <v>44.848327480976842</v>
      </c>
      <c r="J450" s="4"/>
      <c r="K450" s="5">
        <f t="shared" si="59"/>
        <v>60.993725374128502</v>
      </c>
      <c r="L450" s="5">
        <f t="shared" si="60"/>
        <v>4.5960599999999996</v>
      </c>
      <c r="M450" s="5">
        <f t="shared" si="61"/>
        <v>56.397665374128501</v>
      </c>
      <c r="N450" s="4"/>
    </row>
    <row r="451" spans="1:14" ht="15.75" x14ac:dyDescent="0.25">
      <c r="A451" s="9" t="str">
        <f t="shared" si="62"/>
        <v>-</v>
      </c>
      <c r="B451" s="8">
        <v>160</v>
      </c>
      <c r="C451" s="5" t="str">
        <f t="shared" ref="C451:G466" si="64">IF(AND($B451&gt;=C$414,$B451&lt;=C$415),(C$416/60)*$B451^(-C$417),"")</f>
        <v/>
      </c>
      <c r="D451" s="5" t="str">
        <f t="shared" si="64"/>
        <v/>
      </c>
      <c r="E451" s="5">
        <f t="shared" si="64"/>
        <v>0.2741001792650905</v>
      </c>
      <c r="F451" s="5">
        <f t="shared" si="64"/>
        <v>0.28990468309339151</v>
      </c>
      <c r="G451" s="5" t="str">
        <f t="shared" si="64"/>
        <v/>
      </c>
      <c r="H451" s="7">
        <f t="shared" si="57"/>
        <v>0.28200243117924101</v>
      </c>
      <c r="I451" s="6">
        <f t="shared" si="58"/>
        <v>45.120388988678563</v>
      </c>
      <c r="J451" s="4"/>
      <c r="K451" s="5">
        <f t="shared" si="59"/>
        <v>61.36372902460284</v>
      </c>
      <c r="L451" s="5">
        <f t="shared" si="60"/>
        <v>4.7443200000000001</v>
      </c>
      <c r="M451" s="5">
        <f t="shared" si="61"/>
        <v>56.619409024602838</v>
      </c>
      <c r="N451" s="4"/>
    </row>
    <row r="452" spans="1:14" ht="15.75" x14ac:dyDescent="0.25">
      <c r="A452" s="9" t="str">
        <f t="shared" si="62"/>
        <v>-</v>
      </c>
      <c r="B452" s="8">
        <v>165</v>
      </c>
      <c r="C452" s="5" t="str">
        <f t="shared" si="64"/>
        <v/>
      </c>
      <c r="D452" s="5" t="str">
        <f t="shared" si="64"/>
        <v/>
      </c>
      <c r="E452" s="5">
        <f t="shared" si="64"/>
        <v>0.26621975781632451</v>
      </c>
      <c r="F452" s="5">
        <f t="shared" si="64"/>
        <v>0.28391900544450083</v>
      </c>
      <c r="G452" s="5" t="str">
        <f t="shared" si="64"/>
        <v/>
      </c>
      <c r="H452" s="7">
        <f t="shared" si="57"/>
        <v>0.27506938163041267</v>
      </c>
      <c r="I452" s="6">
        <f t="shared" si="58"/>
        <v>45.386447969018093</v>
      </c>
      <c r="J452" s="4"/>
      <c r="K452" s="5">
        <f t="shared" si="59"/>
        <v>61.725569237864605</v>
      </c>
      <c r="L452" s="5">
        <f t="shared" si="60"/>
        <v>4.8925799999999997</v>
      </c>
      <c r="M452" s="5">
        <f t="shared" si="61"/>
        <v>56.832989237864602</v>
      </c>
      <c r="N452" s="4"/>
    </row>
    <row r="453" spans="1:14" ht="15.75" x14ac:dyDescent="0.25">
      <c r="A453" s="9" t="str">
        <f t="shared" si="62"/>
        <v>-</v>
      </c>
      <c r="B453" s="8">
        <v>170</v>
      </c>
      <c r="C453" s="5" t="str">
        <f t="shared" si="64"/>
        <v/>
      </c>
      <c r="D453" s="5" t="str">
        <f t="shared" si="64"/>
        <v/>
      </c>
      <c r="E453" s="5">
        <f t="shared" si="64"/>
        <v>0.25879118884158925</v>
      </c>
      <c r="F453" s="5">
        <f t="shared" si="64"/>
        <v>0.27823016321235344</v>
      </c>
      <c r="G453" s="5" t="str">
        <f t="shared" si="64"/>
        <v/>
      </c>
      <c r="H453" s="7">
        <f t="shared" si="57"/>
        <v>0.26851067602697132</v>
      </c>
      <c r="I453" s="6">
        <f t="shared" si="58"/>
        <v>45.646814924585122</v>
      </c>
      <c r="J453" s="4"/>
      <c r="K453" s="5">
        <f t="shared" si="59"/>
        <v>62.079668297435767</v>
      </c>
      <c r="L453" s="5">
        <f t="shared" si="60"/>
        <v>5.0408400000000002</v>
      </c>
      <c r="M453" s="5">
        <f t="shared" si="61"/>
        <v>57.038828297435764</v>
      </c>
      <c r="N453" s="4"/>
    </row>
    <row r="454" spans="1:14" ht="15.75" x14ac:dyDescent="0.25">
      <c r="A454" s="9" t="str">
        <f t="shared" si="62"/>
        <v>-</v>
      </c>
      <c r="B454" s="8">
        <v>175</v>
      </c>
      <c r="C454" s="5" t="str">
        <f t="shared" si="64"/>
        <v/>
      </c>
      <c r="D454" s="5" t="str">
        <f t="shared" si="64"/>
        <v/>
      </c>
      <c r="E454" s="5">
        <f t="shared" si="64"/>
        <v>0.25177638460264268</v>
      </c>
      <c r="F454" s="5">
        <f t="shared" si="64"/>
        <v>0.2728153373574857</v>
      </c>
      <c r="G454" s="5" t="str">
        <f t="shared" si="64"/>
        <v/>
      </c>
      <c r="H454" s="7">
        <f t="shared" si="57"/>
        <v>0.26229586098006419</v>
      </c>
      <c r="I454" s="6">
        <f t="shared" si="58"/>
        <v>45.901775671511231</v>
      </c>
      <c r="J454" s="4"/>
      <c r="K454" s="5">
        <f t="shared" si="59"/>
        <v>62.426414913255279</v>
      </c>
      <c r="L454" s="5">
        <f t="shared" si="60"/>
        <v>5.1890999999999998</v>
      </c>
      <c r="M454" s="5">
        <f t="shared" si="61"/>
        <v>57.237314913255275</v>
      </c>
      <c r="N454" s="4"/>
    </row>
    <row r="455" spans="1:14" ht="15.75" x14ac:dyDescent="0.25">
      <c r="A455" s="9" t="str">
        <f t="shared" si="62"/>
        <v>-</v>
      </c>
      <c r="B455" s="8">
        <v>180</v>
      </c>
      <c r="C455" s="5" t="str">
        <f t="shared" si="64"/>
        <v/>
      </c>
      <c r="D455" s="5" t="str">
        <f t="shared" si="64"/>
        <v/>
      </c>
      <c r="E455" s="5">
        <f t="shared" si="64"/>
        <v>0.24514143740876523</v>
      </c>
      <c r="F455" s="5">
        <f t="shared" si="64"/>
        <v>0.26765405090029509</v>
      </c>
      <c r="G455" s="5" t="str">
        <f t="shared" si="64"/>
        <v/>
      </c>
      <c r="H455" s="7">
        <f t="shared" si="57"/>
        <v>0.25639774415453015</v>
      </c>
      <c r="I455" s="6">
        <f t="shared" si="58"/>
        <v>46.151593947815428</v>
      </c>
      <c r="J455" s="4"/>
      <c r="K455" s="5">
        <f t="shared" si="59"/>
        <v>62.766167769028982</v>
      </c>
      <c r="L455" s="5">
        <f t="shared" si="60"/>
        <v>5.3373599999999994</v>
      </c>
      <c r="M455" s="5">
        <f t="shared" si="61"/>
        <v>57.428807769028985</v>
      </c>
      <c r="N455" s="4"/>
    </row>
    <row r="456" spans="1:14" ht="15.75" x14ac:dyDescent="0.25">
      <c r="A456" s="9" t="str">
        <f t="shared" si="62"/>
        <v>-</v>
      </c>
      <c r="B456" s="8">
        <v>185</v>
      </c>
      <c r="C456" s="5" t="str">
        <f t="shared" si="64"/>
        <v/>
      </c>
      <c r="D456" s="5" t="str">
        <f t="shared" si="64"/>
        <v/>
      </c>
      <c r="E456" s="5" t="str">
        <f t="shared" si="64"/>
        <v/>
      </c>
      <c r="F456" s="5">
        <f t="shared" si="64"/>
        <v>0.26272787147888021</v>
      </c>
      <c r="G456" s="5" t="str">
        <f t="shared" si="64"/>
        <v/>
      </c>
      <c r="H456" s="7">
        <f t="shared" si="57"/>
        <v>0.26272787147888021</v>
      </c>
      <c r="I456" s="6">
        <f t="shared" si="58"/>
        <v>48.604656223592841</v>
      </c>
      <c r="J456" s="4"/>
      <c r="K456" s="5">
        <f t="shared" si="59"/>
        <v>66.102332464086274</v>
      </c>
      <c r="L456" s="5">
        <f t="shared" si="60"/>
        <v>5.4856199999999999</v>
      </c>
      <c r="M456" s="5">
        <f t="shared" si="61"/>
        <v>60.616712464086277</v>
      </c>
      <c r="N456" s="4"/>
    </row>
    <row r="457" spans="1:14" ht="15.75" x14ac:dyDescent="0.25">
      <c r="A457" s="9" t="str">
        <f t="shared" si="62"/>
        <v>-</v>
      </c>
      <c r="B457" s="8">
        <v>190</v>
      </c>
      <c r="C457" s="5" t="str">
        <f t="shared" si="64"/>
        <v/>
      </c>
      <c r="D457" s="5" t="str">
        <f t="shared" si="64"/>
        <v/>
      </c>
      <c r="E457" s="5" t="str">
        <f t="shared" si="64"/>
        <v/>
      </c>
      <c r="F457" s="5">
        <f t="shared" si="64"/>
        <v>0.25802015854615845</v>
      </c>
      <c r="G457" s="5" t="str">
        <f t="shared" si="64"/>
        <v/>
      </c>
      <c r="H457" s="7">
        <f t="shared" si="57"/>
        <v>0.25802015854615845</v>
      </c>
      <c r="I457" s="6">
        <f t="shared" si="58"/>
        <v>49.023830123770104</v>
      </c>
      <c r="J457" s="4"/>
      <c r="K457" s="5">
        <f t="shared" si="59"/>
        <v>66.672408968327332</v>
      </c>
      <c r="L457" s="5">
        <f t="shared" si="60"/>
        <v>5.6338800000000004</v>
      </c>
      <c r="M457" s="5">
        <f t="shared" si="61"/>
        <v>61.038528968327334</v>
      </c>
      <c r="N457" s="4"/>
    </row>
    <row r="458" spans="1:14" ht="15.75" x14ac:dyDescent="0.25">
      <c r="A458" s="9" t="str">
        <f t="shared" si="62"/>
        <v>-</v>
      </c>
      <c r="B458" s="8">
        <v>195</v>
      </c>
      <c r="C458" s="5" t="str">
        <f t="shared" si="64"/>
        <v/>
      </c>
      <c r="D458" s="5" t="str">
        <f t="shared" si="64"/>
        <v/>
      </c>
      <c r="E458" s="5" t="str">
        <f t="shared" si="64"/>
        <v/>
      </c>
      <c r="F458" s="5">
        <f t="shared" si="64"/>
        <v>0.25351584752980899</v>
      </c>
      <c r="G458" s="5" t="str">
        <f t="shared" si="64"/>
        <v/>
      </c>
      <c r="H458" s="7">
        <f t="shared" si="57"/>
        <v>0.25351584752980899</v>
      </c>
      <c r="I458" s="6">
        <f t="shared" si="58"/>
        <v>49.435590268312751</v>
      </c>
      <c r="J458" s="4"/>
      <c r="K458" s="5">
        <f t="shared" si="59"/>
        <v>67.232402764905345</v>
      </c>
      <c r="L458" s="5">
        <f t="shared" si="60"/>
        <v>5.7821399999999992</v>
      </c>
      <c r="M458" s="5">
        <f t="shared" si="61"/>
        <v>61.450262764905347</v>
      </c>
      <c r="N458" s="4"/>
    </row>
    <row r="459" spans="1:14" ht="15.75" x14ac:dyDescent="0.25">
      <c r="A459" s="9" t="str">
        <f t="shared" si="62"/>
        <v>-</v>
      </c>
      <c r="B459" s="8">
        <v>200</v>
      </c>
      <c r="C459" s="5" t="str">
        <f t="shared" si="64"/>
        <v/>
      </c>
      <c r="D459" s="5" t="str">
        <f t="shared" si="64"/>
        <v/>
      </c>
      <c r="E459" s="5" t="str">
        <f t="shared" si="64"/>
        <v/>
      </c>
      <c r="F459" s="5">
        <f t="shared" si="64"/>
        <v>0.24920126475827684</v>
      </c>
      <c r="G459" s="5" t="str">
        <f t="shared" si="64"/>
        <v/>
      </c>
      <c r="H459" s="7">
        <f t="shared" si="57"/>
        <v>0.24920126475827684</v>
      </c>
      <c r="I459" s="6">
        <f t="shared" si="58"/>
        <v>49.840252951655366</v>
      </c>
      <c r="J459" s="4"/>
      <c r="K459" s="5">
        <f t="shared" si="59"/>
        <v>67.782744014251293</v>
      </c>
      <c r="L459" s="5">
        <f t="shared" si="60"/>
        <v>5.9303999999999997</v>
      </c>
      <c r="M459" s="5">
        <f t="shared" si="61"/>
        <v>61.852344014251294</v>
      </c>
      <c r="N459" s="4"/>
    </row>
    <row r="460" spans="1:14" ht="15.75" x14ac:dyDescent="0.25">
      <c r="A460" s="9" t="str">
        <f t="shared" si="62"/>
        <v>-</v>
      </c>
      <c r="B460" s="8">
        <v>205</v>
      </c>
      <c r="C460" s="5" t="str">
        <f t="shared" si="64"/>
        <v/>
      </c>
      <c r="D460" s="5" t="str">
        <f t="shared" si="64"/>
        <v/>
      </c>
      <c r="E460" s="5" t="str">
        <f t="shared" si="64"/>
        <v/>
      </c>
      <c r="F460" s="5">
        <f t="shared" si="64"/>
        <v>0.24506396812128881</v>
      </c>
      <c r="G460" s="5" t="str">
        <f t="shared" si="64"/>
        <v/>
      </c>
      <c r="H460" s="7">
        <f t="shared" si="57"/>
        <v>0.24506396812128881</v>
      </c>
      <c r="I460" s="6">
        <f t="shared" si="58"/>
        <v>50.238113464864206</v>
      </c>
      <c r="J460" s="4"/>
      <c r="K460" s="5">
        <f t="shared" si="59"/>
        <v>68.323834312215311</v>
      </c>
      <c r="L460" s="5">
        <f t="shared" si="60"/>
        <v>6.0786600000000002</v>
      </c>
      <c r="M460" s="5">
        <f t="shared" si="61"/>
        <v>62.245174312215312</v>
      </c>
      <c r="N460" s="4"/>
    </row>
    <row r="461" spans="1:14" ht="15.75" x14ac:dyDescent="0.25">
      <c r="A461" s="9" t="str">
        <f t="shared" si="62"/>
        <v>-</v>
      </c>
      <c r="B461" s="8">
        <v>210</v>
      </c>
      <c r="C461" s="5" t="str">
        <f t="shared" si="64"/>
        <v/>
      </c>
      <c r="D461" s="5" t="str">
        <f t="shared" si="64"/>
        <v/>
      </c>
      <c r="E461" s="5" t="str">
        <f t="shared" si="64"/>
        <v/>
      </c>
      <c r="F461" s="5">
        <f t="shared" si="64"/>
        <v>0.24109260935682325</v>
      </c>
      <c r="G461" s="5" t="str">
        <f t="shared" si="64"/>
        <v/>
      </c>
      <c r="H461" s="7">
        <f t="shared" si="57"/>
        <v>0.24109260935682325</v>
      </c>
      <c r="I461" s="6">
        <f t="shared" si="58"/>
        <v>50.629447964932879</v>
      </c>
      <c r="J461" s="4"/>
      <c r="K461" s="5">
        <f t="shared" si="59"/>
        <v>68.856049232308706</v>
      </c>
      <c r="L461" s="5">
        <f t="shared" si="60"/>
        <v>6.2269199999999998</v>
      </c>
      <c r="M461" s="5">
        <f t="shared" si="61"/>
        <v>62.629129232308706</v>
      </c>
      <c r="N461" s="4"/>
    </row>
    <row r="462" spans="1:14" ht="15.75" x14ac:dyDescent="0.25">
      <c r="A462" s="9" t="str">
        <f t="shared" si="62"/>
        <v>-</v>
      </c>
      <c r="B462" s="8">
        <v>215</v>
      </c>
      <c r="C462" s="5" t="str">
        <f t="shared" si="64"/>
        <v/>
      </c>
      <c r="D462" s="5" t="str">
        <f t="shared" si="64"/>
        <v/>
      </c>
      <c r="E462" s="5" t="str">
        <f t="shared" si="64"/>
        <v/>
      </c>
      <c r="F462" s="5">
        <f t="shared" si="64"/>
        <v>0.23727681459285649</v>
      </c>
      <c r="G462" s="5" t="str">
        <f t="shared" si="64"/>
        <v/>
      </c>
      <c r="H462" s="7">
        <f t="shared" si="57"/>
        <v>0.23727681459285649</v>
      </c>
      <c r="I462" s="6">
        <f t="shared" si="58"/>
        <v>51.014515137464144</v>
      </c>
      <c r="J462" s="4"/>
      <c r="K462" s="5">
        <f t="shared" si="59"/>
        <v>69.379740586951229</v>
      </c>
      <c r="L462" s="5">
        <f t="shared" si="60"/>
        <v>6.3751799999999994</v>
      </c>
      <c r="M462" s="5">
        <f t="shared" si="61"/>
        <v>63.004560586951229</v>
      </c>
      <c r="N462" s="4"/>
    </row>
    <row r="463" spans="1:14" ht="15.75" x14ac:dyDescent="0.25">
      <c r="A463" s="9" t="str">
        <f t="shared" si="62"/>
        <v>-</v>
      </c>
      <c r="B463" s="8">
        <v>220</v>
      </c>
      <c r="C463" s="5" t="str">
        <f t="shared" si="64"/>
        <v/>
      </c>
      <c r="D463" s="5" t="str">
        <f t="shared" si="64"/>
        <v/>
      </c>
      <c r="E463" s="5" t="str">
        <f t="shared" si="64"/>
        <v/>
      </c>
      <c r="F463" s="5">
        <f t="shared" si="64"/>
        <v>0.23360708036281636</v>
      </c>
      <c r="G463" s="5" t="str">
        <f t="shared" si="64"/>
        <v/>
      </c>
      <c r="H463" s="7">
        <f t="shared" si="57"/>
        <v>0.23360708036281636</v>
      </c>
      <c r="I463" s="6">
        <f t="shared" si="58"/>
        <v>51.393557679819601</v>
      </c>
      <c r="J463" s="4"/>
      <c r="K463" s="5">
        <f t="shared" si="59"/>
        <v>69.895238444554664</v>
      </c>
      <c r="L463" s="5">
        <f t="shared" si="60"/>
        <v>6.5234399999999999</v>
      </c>
      <c r="M463" s="5">
        <f t="shared" si="61"/>
        <v>63.371798444554663</v>
      </c>
      <c r="N463" s="4"/>
    </row>
    <row r="464" spans="1:14" ht="15.75" x14ac:dyDescent="0.25">
      <c r="A464" s="9" t="str">
        <f t="shared" si="62"/>
        <v>-</v>
      </c>
      <c r="B464" s="8">
        <v>225</v>
      </c>
      <c r="C464" s="5" t="str">
        <f t="shared" si="64"/>
        <v/>
      </c>
      <c r="D464" s="5" t="str">
        <f t="shared" si="64"/>
        <v/>
      </c>
      <c r="E464" s="5" t="str">
        <f t="shared" si="64"/>
        <v/>
      </c>
      <c r="F464" s="5">
        <f t="shared" si="64"/>
        <v>0.23007468278993878</v>
      </c>
      <c r="G464" s="5" t="str">
        <f t="shared" si="64"/>
        <v/>
      </c>
      <c r="H464" s="7">
        <f t="shared" si="57"/>
        <v>0.23007468278993878</v>
      </c>
      <c r="I464" s="6">
        <f t="shared" si="58"/>
        <v>51.766803627736223</v>
      </c>
      <c r="J464" s="4"/>
      <c r="K464" s="5">
        <f t="shared" si="59"/>
        <v>70.402852933721263</v>
      </c>
      <c r="L464" s="5">
        <f t="shared" si="60"/>
        <v>6.6716999999999995</v>
      </c>
      <c r="M464" s="5">
        <f t="shared" si="61"/>
        <v>63.731152933721262</v>
      </c>
      <c r="N464" s="4"/>
    </row>
    <row r="465" spans="1:14" ht="15.75" x14ac:dyDescent="0.25">
      <c r="A465" s="9" t="str">
        <f t="shared" si="62"/>
        <v>-</v>
      </c>
      <c r="B465" s="8">
        <v>230</v>
      </c>
      <c r="C465" s="5" t="str">
        <f t="shared" si="64"/>
        <v/>
      </c>
      <c r="D465" s="5" t="str">
        <f t="shared" si="64"/>
        <v/>
      </c>
      <c r="E465" s="5" t="str">
        <f t="shared" si="64"/>
        <v/>
      </c>
      <c r="F465" s="5">
        <f t="shared" si="64"/>
        <v>0.2266715980218296</v>
      </c>
      <c r="G465" s="5" t="str">
        <f t="shared" si="64"/>
        <v/>
      </c>
      <c r="H465" s="7">
        <f t="shared" si="57"/>
        <v>0.2266715980218296</v>
      </c>
      <c r="I465" s="6">
        <f t="shared" si="58"/>
        <v>52.134467545020804</v>
      </c>
      <c r="J465" s="4"/>
      <c r="K465" s="5">
        <f t="shared" si="59"/>
        <v>70.902875861228296</v>
      </c>
      <c r="L465" s="5">
        <f t="shared" si="60"/>
        <v>6.81996</v>
      </c>
      <c r="M465" s="5">
        <f t="shared" si="61"/>
        <v>64.082915861228301</v>
      </c>
      <c r="N465" s="4"/>
    </row>
    <row r="466" spans="1:14" ht="15.75" x14ac:dyDescent="0.25">
      <c r="A466" s="9" t="str">
        <f t="shared" si="62"/>
        <v>-</v>
      </c>
      <c r="B466" s="8">
        <v>235</v>
      </c>
      <c r="C466" s="5" t="str">
        <f t="shared" si="64"/>
        <v/>
      </c>
      <c r="D466" s="5" t="str">
        <f t="shared" si="64"/>
        <v/>
      </c>
      <c r="E466" s="5" t="str">
        <f t="shared" si="64"/>
        <v/>
      </c>
      <c r="F466" s="5">
        <f t="shared" si="64"/>
        <v>0.22339043231109046</v>
      </c>
      <c r="G466" s="5" t="str">
        <f t="shared" si="64"/>
        <v/>
      </c>
      <c r="H466" s="7">
        <f t="shared" si="57"/>
        <v>0.22339043231109046</v>
      </c>
      <c r="I466" s="6">
        <f t="shared" si="58"/>
        <v>52.496751593106261</v>
      </c>
      <c r="J466" s="4"/>
      <c r="K466" s="5">
        <f t="shared" si="59"/>
        <v>71.395582166624521</v>
      </c>
      <c r="L466" s="5">
        <f t="shared" si="60"/>
        <v>6.9682199999999996</v>
      </c>
      <c r="M466" s="5">
        <f t="shared" si="61"/>
        <v>64.427362166624519</v>
      </c>
      <c r="N466" s="4"/>
    </row>
    <row r="467" spans="1:14" ht="15.75" x14ac:dyDescent="0.25">
      <c r="A467" s="9" t="str">
        <f t="shared" si="62"/>
        <v>-</v>
      </c>
      <c r="B467" s="8">
        <v>240</v>
      </c>
      <c r="C467" s="5" t="str">
        <f t="shared" ref="C467:G482" si="65">IF(AND($B467&gt;=C$414,$B467&lt;=C$415),(C$416/60)*$B467^(-C$417),"")</f>
        <v/>
      </c>
      <c r="D467" s="5" t="str">
        <f t="shared" si="65"/>
        <v/>
      </c>
      <c r="E467" s="5" t="str">
        <f t="shared" si="65"/>
        <v/>
      </c>
      <c r="F467" s="5">
        <f t="shared" si="65"/>
        <v>0.22022436039534835</v>
      </c>
      <c r="G467" s="5" t="str">
        <f t="shared" si="65"/>
        <v/>
      </c>
      <c r="H467" s="7">
        <f t="shared" si="57"/>
        <v>0.22022436039534835</v>
      </c>
      <c r="I467" s="6">
        <f t="shared" si="58"/>
        <v>52.853846494883605</v>
      </c>
      <c r="J467" s="4"/>
      <c r="K467" s="5">
        <f t="shared" si="59"/>
        <v>71.881231233041703</v>
      </c>
      <c r="L467" s="5">
        <f t="shared" si="60"/>
        <v>7.1164799999999993</v>
      </c>
      <c r="M467" s="5">
        <f t="shared" si="61"/>
        <v>64.764751233041707</v>
      </c>
      <c r="N467" s="4"/>
    </row>
    <row r="468" spans="1:14" ht="15.75" x14ac:dyDescent="0.25">
      <c r="A468" s="9" t="str">
        <f t="shared" si="62"/>
        <v>-</v>
      </c>
      <c r="B468" s="8">
        <v>245</v>
      </c>
      <c r="C468" s="5" t="str">
        <f t="shared" si="65"/>
        <v/>
      </c>
      <c r="D468" s="5" t="str">
        <f t="shared" si="65"/>
        <v/>
      </c>
      <c r="E468" s="5" t="str">
        <f t="shared" si="65"/>
        <v/>
      </c>
      <c r="F468" s="5">
        <f t="shared" si="65"/>
        <v>0.21716707104176924</v>
      </c>
      <c r="G468" s="5" t="str">
        <f t="shared" si="65"/>
        <v/>
      </c>
      <c r="H468" s="7">
        <f t="shared" si="57"/>
        <v>0.21716707104176924</v>
      </c>
      <c r="I468" s="6">
        <f t="shared" si="58"/>
        <v>53.205932405233462</v>
      </c>
      <c r="J468" s="4"/>
      <c r="K468" s="5">
        <f t="shared" si="59"/>
        <v>72.36006807111751</v>
      </c>
      <c r="L468" s="5">
        <f t="shared" si="60"/>
        <v>7.2647399999999998</v>
      </c>
      <c r="M468" s="5">
        <f t="shared" si="61"/>
        <v>65.095328071117507</v>
      </c>
      <c r="N468" s="4"/>
    </row>
    <row r="469" spans="1:14" ht="15.75" x14ac:dyDescent="0.25">
      <c r="A469" s="9" t="str">
        <f t="shared" si="62"/>
        <v>-</v>
      </c>
      <c r="B469" s="8">
        <v>250</v>
      </c>
      <c r="C469" s="5" t="str">
        <f t="shared" si="65"/>
        <v/>
      </c>
      <c r="D469" s="5" t="str">
        <f t="shared" si="65"/>
        <v/>
      </c>
      <c r="E469" s="5" t="str">
        <f t="shared" si="65"/>
        <v/>
      </c>
      <c r="F469" s="5">
        <f t="shared" si="65"/>
        <v>0.2142127187959883</v>
      </c>
      <c r="G469" s="5" t="str">
        <f t="shared" si="65"/>
        <v/>
      </c>
      <c r="H469" s="7">
        <f t="shared" si="57"/>
        <v>0.2142127187959883</v>
      </c>
      <c r="I469" s="6">
        <f t="shared" si="58"/>
        <v>53.553179698997077</v>
      </c>
      <c r="J469" s="4"/>
      <c r="K469" s="5">
        <f t="shared" si="59"/>
        <v>72.832324390636032</v>
      </c>
      <c r="L469" s="5">
        <f t="shared" si="60"/>
        <v>7.4130000000000003</v>
      </c>
      <c r="M469" s="5">
        <f t="shared" si="61"/>
        <v>65.419324390636035</v>
      </c>
      <c r="N469" s="4"/>
    </row>
    <row r="470" spans="1:14" ht="15.75" x14ac:dyDescent="0.25">
      <c r="A470" s="9" t="str">
        <f t="shared" si="62"/>
        <v>-</v>
      </c>
      <c r="B470" s="8">
        <v>255</v>
      </c>
      <c r="C470" s="5" t="str">
        <f t="shared" si="65"/>
        <v/>
      </c>
      <c r="D470" s="5" t="str">
        <f t="shared" si="65"/>
        <v/>
      </c>
      <c r="E470" s="5" t="str">
        <f t="shared" si="65"/>
        <v/>
      </c>
      <c r="F470" s="5">
        <f t="shared" si="65"/>
        <v>0.21135588112039957</v>
      </c>
      <c r="G470" s="5" t="str">
        <f t="shared" si="65"/>
        <v/>
      </c>
      <c r="H470" s="7">
        <f t="shared" si="57"/>
        <v>0.21135588112039957</v>
      </c>
      <c r="I470" s="6">
        <f t="shared" si="58"/>
        <v>53.895749685701894</v>
      </c>
      <c r="J470" s="4"/>
      <c r="K470" s="5">
        <f t="shared" si="59"/>
        <v>73.298219572554572</v>
      </c>
      <c r="L470" s="5">
        <f t="shared" si="60"/>
        <v>7.561259999999999</v>
      </c>
      <c r="M470" s="5">
        <f t="shared" si="61"/>
        <v>65.736959572554568</v>
      </c>
      <c r="N470" s="4"/>
    </row>
    <row r="471" spans="1:14" ht="15.75" x14ac:dyDescent="0.25">
      <c r="A471" s="9" t="str">
        <f t="shared" si="62"/>
        <v>-</v>
      </c>
      <c r="B471" s="8">
        <v>260</v>
      </c>
      <c r="C471" s="5" t="str">
        <f t="shared" si="65"/>
        <v/>
      </c>
      <c r="D471" s="5" t="str">
        <f t="shared" si="65"/>
        <v/>
      </c>
      <c r="E471" s="5" t="str">
        <f t="shared" si="65"/>
        <v/>
      </c>
      <c r="F471" s="5">
        <f t="shared" si="65"/>
        <v>0.20859152022748359</v>
      </c>
      <c r="G471" s="5" t="str">
        <f t="shared" si="65"/>
        <v/>
      </c>
      <c r="H471" s="7">
        <f t="shared" si="57"/>
        <v>0.20859152022748359</v>
      </c>
      <c r="I471" s="6">
        <f t="shared" si="58"/>
        <v>54.233795259145737</v>
      </c>
      <c r="J471" s="4"/>
      <c r="K471" s="5">
        <f t="shared" si="59"/>
        <v>73.757961552438189</v>
      </c>
      <c r="L471" s="5">
        <f t="shared" si="60"/>
        <v>7.7095199999999995</v>
      </c>
      <c r="M471" s="5">
        <f t="shared" si="61"/>
        <v>66.048441552438192</v>
      </c>
      <c r="N471" s="4"/>
    </row>
    <row r="472" spans="1:14" ht="15.75" x14ac:dyDescent="0.25">
      <c r="A472" s="9" t="str">
        <f t="shared" si="62"/>
        <v>-</v>
      </c>
      <c r="B472" s="8">
        <v>265</v>
      </c>
      <c r="C472" s="5" t="str">
        <f t="shared" si="65"/>
        <v/>
      </c>
      <c r="D472" s="5" t="str">
        <f t="shared" si="65"/>
        <v/>
      </c>
      <c r="E472" s="5" t="str">
        <f t="shared" si="65"/>
        <v/>
      </c>
      <c r="F472" s="5">
        <f t="shared" si="65"/>
        <v>0.20591494901474661</v>
      </c>
      <c r="G472" s="5" t="str">
        <f t="shared" si="65"/>
        <v/>
      </c>
      <c r="H472" s="7">
        <f t="shared" si="57"/>
        <v>0.20591494901474661</v>
      </c>
      <c r="I472" s="6">
        <f t="shared" si="58"/>
        <v>54.567461488907853</v>
      </c>
      <c r="J472" s="4"/>
      <c r="K472" s="5">
        <f t="shared" si="59"/>
        <v>74.211747624914679</v>
      </c>
      <c r="L472" s="5">
        <f t="shared" si="60"/>
        <v>7.85778</v>
      </c>
      <c r="M472" s="5">
        <f t="shared" si="61"/>
        <v>66.353967624914674</v>
      </c>
      <c r="N472" s="4"/>
    </row>
    <row r="473" spans="1:14" ht="15.75" x14ac:dyDescent="0.25">
      <c r="A473" s="9" t="str">
        <f t="shared" si="62"/>
        <v>-</v>
      </c>
      <c r="B473" s="8">
        <v>270</v>
      </c>
      <c r="C473" s="5" t="str">
        <f t="shared" si="65"/>
        <v/>
      </c>
      <c r="D473" s="5" t="str">
        <f t="shared" si="65"/>
        <v/>
      </c>
      <c r="E473" s="5" t="str">
        <f t="shared" si="65"/>
        <v/>
      </c>
      <c r="F473" s="5">
        <f t="shared" si="65"/>
        <v>0.20332180059248298</v>
      </c>
      <c r="G473" s="5" t="str">
        <f t="shared" si="65"/>
        <v/>
      </c>
      <c r="H473" s="7">
        <f t="shared" si="57"/>
        <v>0.20332180059248298</v>
      </c>
      <c r="I473" s="6">
        <f t="shared" si="58"/>
        <v>54.896886159970407</v>
      </c>
      <c r="J473" s="4"/>
      <c r="K473" s="5">
        <f t="shared" si="59"/>
        <v>74.659765177559748</v>
      </c>
      <c r="L473" s="5">
        <f t="shared" si="60"/>
        <v>8.0060400000000005</v>
      </c>
      <c r="M473" s="5">
        <f t="shared" si="61"/>
        <v>66.65372517755975</v>
      </c>
      <c r="N473" s="4"/>
    </row>
    <row r="474" spans="1:14" ht="15.75" x14ac:dyDescent="0.25">
      <c r="A474" s="9" t="str">
        <f t="shared" si="62"/>
        <v>-</v>
      </c>
      <c r="B474" s="8">
        <v>275</v>
      </c>
      <c r="C474" s="5" t="str">
        <f t="shared" si="65"/>
        <v/>
      </c>
      <c r="D474" s="5" t="str">
        <f t="shared" si="65"/>
        <v/>
      </c>
      <c r="E474" s="5" t="str">
        <f t="shared" si="65"/>
        <v/>
      </c>
      <c r="F474" s="5">
        <f t="shared" si="65"/>
        <v>0.20080800096681597</v>
      </c>
      <c r="G474" s="5" t="str">
        <f t="shared" si="65"/>
        <v/>
      </c>
      <c r="H474" s="7">
        <f t="shared" si="57"/>
        <v>0.20080800096681597</v>
      </c>
      <c r="I474" s="6">
        <f t="shared" si="58"/>
        <v>55.222200265874392</v>
      </c>
      <c r="J474" s="4"/>
      <c r="K474" s="5">
        <f t="shared" si="59"/>
        <v>75.102192361589175</v>
      </c>
      <c r="L474" s="5">
        <f t="shared" si="60"/>
        <v>8.1542999999999992</v>
      </c>
      <c r="M474" s="5">
        <f t="shared" si="61"/>
        <v>66.947892361589169</v>
      </c>
      <c r="N474" s="4"/>
    </row>
    <row r="475" spans="1:14" ht="15.75" x14ac:dyDescent="0.25">
      <c r="A475" s="9" t="str">
        <f t="shared" si="62"/>
        <v>-</v>
      </c>
      <c r="B475" s="8">
        <v>280</v>
      </c>
      <c r="C475" s="5" t="str">
        <f t="shared" si="65"/>
        <v/>
      </c>
      <c r="D475" s="5" t="str">
        <f t="shared" si="65"/>
        <v/>
      </c>
      <c r="E475" s="5" t="str">
        <f t="shared" si="65"/>
        <v/>
      </c>
      <c r="F475" s="5">
        <f t="shared" si="65"/>
        <v>0.19836974450063677</v>
      </c>
      <c r="G475" s="5" t="str">
        <f t="shared" si="65"/>
        <v/>
      </c>
      <c r="H475" s="7">
        <f t="shared" si="57"/>
        <v>0.19836974450063677</v>
      </c>
      <c r="I475" s="6">
        <f t="shared" si="58"/>
        <v>55.543528460178294</v>
      </c>
      <c r="J475" s="4"/>
      <c r="K475" s="5">
        <f t="shared" si="59"/>
        <v>75.53919870584248</v>
      </c>
      <c r="L475" s="5">
        <f t="shared" si="60"/>
        <v>8.3025599999999997</v>
      </c>
      <c r="M475" s="5">
        <f t="shared" si="61"/>
        <v>67.236638705842481</v>
      </c>
      <c r="N475" s="4"/>
    </row>
    <row r="476" spans="1:14" ht="15.75" x14ac:dyDescent="0.25">
      <c r="A476" s="9" t="str">
        <f t="shared" si="62"/>
        <v>-</v>
      </c>
      <c r="B476" s="8">
        <v>285</v>
      </c>
      <c r="C476" s="5" t="str">
        <f t="shared" si="65"/>
        <v/>
      </c>
      <c r="D476" s="5" t="str">
        <f t="shared" si="65"/>
        <v/>
      </c>
      <c r="E476" s="5" t="str">
        <f t="shared" si="65"/>
        <v/>
      </c>
      <c r="F476" s="5">
        <f t="shared" si="65"/>
        <v>0.19600347182604513</v>
      </c>
      <c r="G476" s="5" t="str">
        <f t="shared" si="65"/>
        <v/>
      </c>
      <c r="H476" s="7">
        <f t="shared" si="57"/>
        <v>0.19600347182604513</v>
      </c>
      <c r="I476" s="6">
        <f t="shared" si="58"/>
        <v>55.860989470422865</v>
      </c>
      <c r="J476" s="4"/>
      <c r="K476" s="5">
        <f t="shared" si="59"/>
        <v>75.970945679775085</v>
      </c>
      <c r="L476" s="5">
        <f t="shared" si="60"/>
        <v>8.4508200000000002</v>
      </c>
      <c r="M476" s="5">
        <f t="shared" si="61"/>
        <v>67.520125679775077</v>
      </c>
      <c r="N476" s="4"/>
    </row>
    <row r="477" spans="1:14" ht="15.75" x14ac:dyDescent="0.25">
      <c r="A477" s="9" t="str">
        <f t="shared" si="62"/>
        <v>-</v>
      </c>
      <c r="B477" s="8">
        <v>290</v>
      </c>
      <c r="C477" s="5" t="str">
        <f t="shared" si="65"/>
        <v/>
      </c>
      <c r="D477" s="5" t="str">
        <f t="shared" si="65"/>
        <v/>
      </c>
      <c r="E477" s="5" t="str">
        <f t="shared" si="65"/>
        <v/>
      </c>
      <c r="F477" s="5">
        <f t="shared" si="65"/>
        <v>0.1937058499252293</v>
      </c>
      <c r="G477" s="5" t="str">
        <f t="shared" si="65"/>
        <v/>
      </c>
      <c r="H477" s="7">
        <f t="shared" si="57"/>
        <v>0.1937058499252293</v>
      </c>
      <c r="I477" s="6">
        <f t="shared" si="58"/>
        <v>56.174696478316498</v>
      </c>
      <c r="J477" s="4"/>
      <c r="K477" s="5">
        <f t="shared" si="59"/>
        <v>76.397587210510437</v>
      </c>
      <c r="L477" s="5">
        <f t="shared" si="60"/>
        <v>8.5990800000000007</v>
      </c>
      <c r="M477" s="5">
        <f t="shared" si="61"/>
        <v>67.798507210510436</v>
      </c>
      <c r="N477" s="4"/>
    </row>
    <row r="478" spans="1:14" ht="15.75" x14ac:dyDescent="0.25">
      <c r="A478" s="9" t="str">
        <f t="shared" si="62"/>
        <v>-</v>
      </c>
      <c r="B478" s="8">
        <v>295</v>
      </c>
      <c r="C478" s="5" t="str">
        <f t="shared" si="65"/>
        <v/>
      </c>
      <c r="D478" s="5" t="str">
        <f t="shared" si="65"/>
        <v/>
      </c>
      <c r="E478" s="5" t="str">
        <f t="shared" si="65"/>
        <v/>
      </c>
      <c r="F478" s="5">
        <f t="shared" si="65"/>
        <v>0.19147375413365472</v>
      </c>
      <c r="G478" s="5" t="str">
        <f t="shared" si="65"/>
        <v/>
      </c>
      <c r="H478" s="7">
        <f t="shared" si="57"/>
        <v>0.19147375413365472</v>
      </c>
      <c r="I478" s="6">
        <f t="shared" si="58"/>
        <v>56.484757469428146</v>
      </c>
      <c r="J478" s="4"/>
      <c r="K478" s="5">
        <f t="shared" si="59"/>
        <v>76.819270158422285</v>
      </c>
      <c r="L478" s="5">
        <f t="shared" si="60"/>
        <v>8.7473399999999994</v>
      </c>
      <c r="M478" s="5">
        <f t="shared" si="61"/>
        <v>68.07193015842229</v>
      </c>
      <c r="N478" s="4"/>
    </row>
    <row r="479" spans="1:14" ht="15.75" x14ac:dyDescent="0.25">
      <c r="A479" s="9" t="str">
        <f t="shared" si="62"/>
        <v>-</v>
      </c>
      <c r="B479" s="8">
        <v>300</v>
      </c>
      <c r="C479" s="5" t="str">
        <f t="shared" si="65"/>
        <v/>
      </c>
      <c r="D479" s="5" t="str">
        <f t="shared" si="65"/>
        <v/>
      </c>
      <c r="E479" s="5" t="str">
        <f t="shared" si="65"/>
        <v/>
      </c>
      <c r="F479" s="5">
        <f t="shared" si="65"/>
        <v>0.18930425185102645</v>
      </c>
      <c r="G479" s="5" t="str">
        <f t="shared" si="65"/>
        <v/>
      </c>
      <c r="H479" s="7">
        <f t="shared" si="57"/>
        <v>0.18930425185102645</v>
      </c>
      <c r="I479" s="6">
        <f t="shared" si="58"/>
        <v>56.791275555307934</v>
      </c>
      <c r="J479" s="4"/>
      <c r="K479" s="5">
        <f t="shared" si="59"/>
        <v>77.236134755218799</v>
      </c>
      <c r="L479" s="5">
        <f t="shared" si="60"/>
        <v>8.8956</v>
      </c>
      <c r="M479" s="5">
        <f t="shared" si="61"/>
        <v>68.340534755218798</v>
      </c>
      <c r="N479" s="4"/>
    </row>
    <row r="480" spans="1:14" ht="15.75" x14ac:dyDescent="0.25">
      <c r="A480" s="9" t="str">
        <f t="shared" si="62"/>
        <v>-</v>
      </c>
      <c r="B480" s="8">
        <v>305</v>
      </c>
      <c r="C480" s="5" t="str">
        <f t="shared" si="65"/>
        <v/>
      </c>
      <c r="D480" s="5" t="str">
        <f t="shared" si="65"/>
        <v/>
      </c>
      <c r="E480" s="5" t="str">
        <f t="shared" si="65"/>
        <v/>
      </c>
      <c r="F480" s="5">
        <f t="shared" si="65"/>
        <v>0.18719458777255382</v>
      </c>
      <c r="G480" s="5" t="str">
        <f t="shared" si="65"/>
        <v/>
      </c>
      <c r="H480" s="7">
        <f t="shared" si="57"/>
        <v>0.18719458777255382</v>
      </c>
      <c r="I480" s="6">
        <f t="shared" si="58"/>
        <v>57.094349270628918</v>
      </c>
      <c r="J480" s="4"/>
      <c r="K480" s="5">
        <f t="shared" si="59"/>
        <v>77.648315008055334</v>
      </c>
      <c r="L480" s="5">
        <f t="shared" si="60"/>
        <v>9.0438599999999987</v>
      </c>
      <c r="M480" s="5">
        <f t="shared" si="61"/>
        <v>68.604455008055339</v>
      </c>
      <c r="N480" s="4"/>
    </row>
    <row r="481" spans="1:14" ht="15.75" x14ac:dyDescent="0.25">
      <c r="A481" s="9" t="str">
        <f t="shared" si="62"/>
        <v>-</v>
      </c>
      <c r="B481" s="8">
        <v>310</v>
      </c>
      <c r="C481" s="5" t="str">
        <f t="shared" si="65"/>
        <v/>
      </c>
      <c r="D481" s="5" t="str">
        <f t="shared" si="65"/>
        <v/>
      </c>
      <c r="E481" s="5" t="str">
        <f t="shared" si="65"/>
        <v/>
      </c>
      <c r="F481" s="5">
        <f t="shared" si="65"/>
        <v>0.18514217047633622</v>
      </c>
      <c r="G481" s="5" t="str">
        <f t="shared" si="65"/>
        <v/>
      </c>
      <c r="H481" s="7">
        <f t="shared" si="57"/>
        <v>0.18514217047633622</v>
      </c>
      <c r="I481" s="6">
        <f t="shared" si="58"/>
        <v>57.394072847664226</v>
      </c>
      <c r="J481" s="4"/>
      <c r="K481" s="5">
        <f t="shared" si="59"/>
        <v>78.055939072823335</v>
      </c>
      <c r="L481" s="5">
        <f t="shared" si="60"/>
        <v>9.1921199999999992</v>
      </c>
      <c r="M481" s="5">
        <f t="shared" si="61"/>
        <v>68.863819072823333</v>
      </c>
      <c r="N481" s="4"/>
    </row>
    <row r="482" spans="1:14" ht="15.75" x14ac:dyDescent="0.25">
      <c r="A482" s="9" t="str">
        <f t="shared" si="62"/>
        <v>-</v>
      </c>
      <c r="B482" s="8">
        <v>315</v>
      </c>
      <c r="C482" s="5" t="str">
        <f t="shared" si="65"/>
        <v/>
      </c>
      <c r="D482" s="5" t="str">
        <f t="shared" si="65"/>
        <v/>
      </c>
      <c r="E482" s="5" t="str">
        <f t="shared" si="65"/>
        <v/>
      </c>
      <c r="F482" s="5">
        <f t="shared" si="65"/>
        <v>0.18314456022273992</v>
      </c>
      <c r="G482" s="5" t="str">
        <f t="shared" si="65"/>
        <v/>
      </c>
      <c r="H482" s="7">
        <f t="shared" si="57"/>
        <v>0.18314456022273992</v>
      </c>
      <c r="I482" s="6">
        <f t="shared" si="58"/>
        <v>57.690536470163075</v>
      </c>
      <c r="J482" s="4"/>
      <c r="K482" s="5">
        <f t="shared" si="59"/>
        <v>78.459129599421786</v>
      </c>
      <c r="L482" s="5">
        <f t="shared" si="60"/>
        <v>9.3403799999999997</v>
      </c>
      <c r="M482" s="5">
        <f t="shared" si="61"/>
        <v>69.11874959942179</v>
      </c>
      <c r="N482" s="4"/>
    </row>
    <row r="483" spans="1:14" ht="15.75" x14ac:dyDescent="0.25">
      <c r="A483" s="9" t="str">
        <f t="shared" si="62"/>
        <v>-</v>
      </c>
      <c r="B483" s="8">
        <v>320</v>
      </c>
      <c r="C483" s="5" t="str">
        <f t="shared" ref="C483:G498" si="66">IF(AND($B483&gt;=C$414,$B483&lt;=C$415),(C$416/60)*$B483^(-C$417),"")</f>
        <v/>
      </c>
      <c r="D483" s="5" t="str">
        <f t="shared" si="66"/>
        <v/>
      </c>
      <c r="E483" s="5" t="str">
        <f t="shared" si="66"/>
        <v/>
      </c>
      <c r="F483" s="5">
        <f t="shared" si="66"/>
        <v>0.18119945783898012</v>
      </c>
      <c r="G483" s="5" t="str">
        <f t="shared" si="66"/>
        <v/>
      </c>
      <c r="H483" s="7">
        <f t="shared" ref="H483:H546" si="67">AVERAGE(C483:G483)</f>
        <v>0.18119945783898012</v>
      </c>
      <c r="I483" s="6">
        <f t="shared" ref="I483:I546" si="68">H483*B483</f>
        <v>57.983826508473641</v>
      </c>
      <c r="J483" s="4"/>
      <c r="K483" s="5">
        <f t="shared" ref="K483:K546" si="69">$C$406*I483/1000</f>
        <v>78.858004051524162</v>
      </c>
      <c r="L483" s="5">
        <f t="shared" ref="L483:L546" si="70">B483*60*$C$407/1000</f>
        <v>9.4886400000000002</v>
      </c>
      <c r="M483" s="5">
        <f t="shared" ref="M483:M546" si="71">MAX(0,K483-L483)</f>
        <v>69.369364051524158</v>
      </c>
      <c r="N483" s="4"/>
    </row>
    <row r="484" spans="1:14" ht="15.75" x14ac:dyDescent="0.25">
      <c r="A484" s="9" t="str">
        <f t="shared" ref="A484:A547" si="72">IF(M484=$C$408,"MAX","-")</f>
        <v>-</v>
      </c>
      <c r="B484" s="8">
        <v>325</v>
      </c>
      <c r="C484" s="5" t="str">
        <f t="shared" si="66"/>
        <v/>
      </c>
      <c r="D484" s="5" t="str">
        <f t="shared" si="66"/>
        <v/>
      </c>
      <c r="E484" s="5" t="str">
        <f t="shared" si="66"/>
        <v/>
      </c>
      <c r="F484" s="5">
        <f t="shared" si="66"/>
        <v>0.17930469457713127</v>
      </c>
      <c r="G484" s="5" t="str">
        <f t="shared" si="66"/>
        <v/>
      </c>
      <c r="H484" s="7">
        <f t="shared" si="67"/>
        <v>0.17930469457713127</v>
      </c>
      <c r="I484" s="6">
        <f t="shared" si="68"/>
        <v>58.274025737567662</v>
      </c>
      <c r="J484" s="4"/>
      <c r="K484" s="5">
        <f t="shared" si="69"/>
        <v>79.252675003092023</v>
      </c>
      <c r="L484" s="5">
        <f t="shared" si="70"/>
        <v>9.6368999999999989</v>
      </c>
      <c r="M484" s="5">
        <f t="shared" si="71"/>
        <v>69.615775003092025</v>
      </c>
      <c r="N484" s="4"/>
    </row>
    <row r="485" spans="1:14" ht="15.75" x14ac:dyDescent="0.25">
      <c r="A485" s="9" t="str">
        <f t="shared" si="72"/>
        <v>-</v>
      </c>
      <c r="B485" s="8">
        <v>330</v>
      </c>
      <c r="C485" s="5" t="str">
        <f t="shared" si="66"/>
        <v/>
      </c>
      <c r="D485" s="5" t="str">
        <f t="shared" si="66"/>
        <v/>
      </c>
      <c r="E485" s="5" t="str">
        <f t="shared" si="66"/>
        <v/>
      </c>
      <c r="F485" s="5">
        <f t="shared" si="66"/>
        <v>0.17745822284682752</v>
      </c>
      <c r="G485" s="5" t="str">
        <f t="shared" si="66"/>
        <v/>
      </c>
      <c r="H485" s="7">
        <f t="shared" si="67"/>
        <v>0.17745822284682752</v>
      </c>
      <c r="I485" s="6">
        <f t="shared" si="68"/>
        <v>58.561213539453085</v>
      </c>
      <c r="J485" s="4"/>
      <c r="K485" s="5">
        <f t="shared" si="69"/>
        <v>79.64325041365619</v>
      </c>
      <c r="L485" s="5">
        <f t="shared" si="70"/>
        <v>9.7851599999999994</v>
      </c>
      <c r="M485" s="5">
        <f t="shared" si="71"/>
        <v>69.858090413656186</v>
      </c>
      <c r="N485" s="4"/>
    </row>
    <row r="486" spans="1:14" ht="15.75" x14ac:dyDescent="0.25">
      <c r="A486" s="9" t="str">
        <f t="shared" si="72"/>
        <v>-</v>
      </c>
      <c r="B486" s="8">
        <v>335</v>
      </c>
      <c r="C486" s="5" t="str">
        <f t="shared" si="66"/>
        <v/>
      </c>
      <c r="D486" s="5" t="str">
        <f t="shared" si="66"/>
        <v/>
      </c>
      <c r="E486" s="5" t="str">
        <f t="shared" si="66"/>
        <v/>
      </c>
      <c r="F486" s="5">
        <f t="shared" si="66"/>
        <v>0.17565810773525725</v>
      </c>
      <c r="G486" s="5" t="str">
        <f t="shared" si="66"/>
        <v/>
      </c>
      <c r="H486" s="7">
        <f t="shared" si="67"/>
        <v>0.17565810773525725</v>
      </c>
      <c r="I486" s="6">
        <f t="shared" si="68"/>
        <v>58.845466091311181</v>
      </c>
      <c r="J486" s="4"/>
      <c r="K486" s="5">
        <f t="shared" si="69"/>
        <v>80.029833884183205</v>
      </c>
      <c r="L486" s="5">
        <f t="shared" si="70"/>
        <v>9.9334199999999999</v>
      </c>
      <c r="M486" s="5">
        <f t="shared" si="71"/>
        <v>70.096413884183207</v>
      </c>
      <c r="N486" s="4"/>
    </row>
    <row r="487" spans="1:14" ht="15.75" x14ac:dyDescent="0.25">
      <c r="A487" s="9" t="str">
        <f t="shared" si="72"/>
        <v>-</v>
      </c>
      <c r="B487" s="8">
        <v>340</v>
      </c>
      <c r="C487" s="5" t="str">
        <f t="shared" si="66"/>
        <v/>
      </c>
      <c r="D487" s="5" t="str">
        <f t="shared" si="66"/>
        <v/>
      </c>
      <c r="E487" s="5" t="str">
        <f t="shared" si="66"/>
        <v/>
      </c>
      <c r="F487" s="5">
        <f t="shared" si="66"/>
        <v>0.17390251923694647</v>
      </c>
      <c r="G487" s="5" t="str">
        <f t="shared" si="66"/>
        <v/>
      </c>
      <c r="H487" s="7">
        <f t="shared" si="67"/>
        <v>0.17390251923694647</v>
      </c>
      <c r="I487" s="6">
        <f t="shared" si="68"/>
        <v>59.126856540561796</v>
      </c>
      <c r="J487" s="4"/>
      <c r="K487" s="5">
        <f t="shared" si="69"/>
        <v>80.41252489516404</v>
      </c>
      <c r="L487" s="5">
        <f t="shared" si="70"/>
        <v>10.08168</v>
      </c>
      <c r="M487" s="5">
        <f t="shared" si="71"/>
        <v>70.330844895164034</v>
      </c>
      <c r="N487" s="4"/>
    </row>
    <row r="488" spans="1:14" ht="15.75" x14ac:dyDescent="0.25">
      <c r="A488" s="9" t="str">
        <f t="shared" si="72"/>
        <v>-</v>
      </c>
      <c r="B488" s="8">
        <v>345</v>
      </c>
      <c r="C488" s="5" t="str">
        <f t="shared" si="66"/>
        <v/>
      </c>
      <c r="D488" s="5" t="str">
        <f t="shared" si="66"/>
        <v/>
      </c>
      <c r="E488" s="5" t="str">
        <f t="shared" si="66"/>
        <v/>
      </c>
      <c r="F488" s="5">
        <f t="shared" si="66"/>
        <v>0.17218972512447439</v>
      </c>
      <c r="G488" s="5" t="str">
        <f t="shared" si="66"/>
        <v/>
      </c>
      <c r="H488" s="7">
        <f t="shared" si="67"/>
        <v>0.17218972512447439</v>
      </c>
      <c r="I488" s="6">
        <f t="shared" si="68"/>
        <v>59.405455167943664</v>
      </c>
      <c r="J488" s="4"/>
      <c r="K488" s="5">
        <f t="shared" si="69"/>
        <v>80.791419028403382</v>
      </c>
      <c r="L488" s="5">
        <f t="shared" si="70"/>
        <v>10.229939999999999</v>
      </c>
      <c r="M488" s="5">
        <f t="shared" si="71"/>
        <v>70.561479028403383</v>
      </c>
      <c r="N488" s="4"/>
    </row>
    <row r="489" spans="1:14" ht="15.75" x14ac:dyDescent="0.25">
      <c r="A489" s="9" t="str">
        <f t="shared" si="72"/>
        <v>-</v>
      </c>
      <c r="B489" s="8">
        <v>350</v>
      </c>
      <c r="C489" s="5" t="str">
        <f t="shared" si="66"/>
        <v/>
      </c>
      <c r="D489" s="5" t="str">
        <f t="shared" si="66"/>
        <v/>
      </c>
      <c r="E489" s="5" t="str">
        <f t="shared" si="66"/>
        <v/>
      </c>
      <c r="F489" s="5">
        <f t="shared" si="66"/>
        <v>0.17051808439882968</v>
      </c>
      <c r="G489" s="5" t="str">
        <f t="shared" si="66"/>
        <v/>
      </c>
      <c r="H489" s="7">
        <f t="shared" si="67"/>
        <v>0.17051808439882968</v>
      </c>
      <c r="I489" s="6">
        <f t="shared" si="68"/>
        <v>59.681329539590386</v>
      </c>
      <c r="J489" s="4"/>
      <c r="K489" s="5">
        <f t="shared" si="69"/>
        <v>81.166608173842917</v>
      </c>
      <c r="L489" s="5">
        <f t="shared" si="70"/>
        <v>10.3782</v>
      </c>
      <c r="M489" s="5">
        <f t="shared" si="71"/>
        <v>70.788408173842924</v>
      </c>
      <c r="N489" s="4"/>
    </row>
    <row r="490" spans="1:14" ht="15.75" x14ac:dyDescent="0.25">
      <c r="A490" s="9" t="str">
        <f t="shared" si="72"/>
        <v>-</v>
      </c>
      <c r="B490" s="8">
        <v>355</v>
      </c>
      <c r="C490" s="5" t="str">
        <f t="shared" si="66"/>
        <v/>
      </c>
      <c r="D490" s="5" t="str">
        <f t="shared" si="66"/>
        <v/>
      </c>
      <c r="E490" s="5" t="str">
        <f t="shared" si="66"/>
        <v/>
      </c>
      <c r="F490" s="5">
        <f t="shared" si="66"/>
        <v>0.16888604126476445</v>
      </c>
      <c r="G490" s="5" t="str">
        <f t="shared" si="66"/>
        <v/>
      </c>
      <c r="H490" s="7">
        <f t="shared" si="67"/>
        <v>0.16888604126476445</v>
      </c>
      <c r="I490" s="6">
        <f t="shared" si="68"/>
        <v>59.95454464899138</v>
      </c>
      <c r="J490" s="4"/>
      <c r="K490" s="5">
        <f t="shared" si="69"/>
        <v>81.538180722628283</v>
      </c>
      <c r="L490" s="5">
        <f t="shared" si="70"/>
        <v>10.526459999999998</v>
      </c>
      <c r="M490" s="5">
        <f t="shared" si="71"/>
        <v>71.011720722628283</v>
      </c>
      <c r="N490" s="4"/>
    </row>
    <row r="491" spans="1:14" ht="15.75" x14ac:dyDescent="0.25">
      <c r="A491" s="9" t="str">
        <f t="shared" si="72"/>
        <v>-</v>
      </c>
      <c r="B491" s="8">
        <v>360</v>
      </c>
      <c r="C491" s="5" t="str">
        <f t="shared" si="66"/>
        <v/>
      </c>
      <c r="D491" s="5" t="str">
        <f t="shared" si="66"/>
        <v/>
      </c>
      <c r="E491" s="5" t="str">
        <f t="shared" si="66"/>
        <v/>
      </c>
      <c r="F491" s="5">
        <f t="shared" si="66"/>
        <v>0.16729211958234089</v>
      </c>
      <c r="G491" s="5">
        <f t="shared" si="66"/>
        <v>0.18912806528146756</v>
      </c>
      <c r="H491" s="7">
        <f t="shared" si="67"/>
        <v>0.17821009243190422</v>
      </c>
      <c r="I491" s="6">
        <f t="shared" si="68"/>
        <v>64.155633275485513</v>
      </c>
      <c r="J491" s="4"/>
      <c r="K491" s="5">
        <f t="shared" si="69"/>
        <v>87.251661254660306</v>
      </c>
      <c r="L491" s="5">
        <f t="shared" si="70"/>
        <v>10.674719999999999</v>
      </c>
      <c r="M491" s="5">
        <f t="shared" si="71"/>
        <v>76.576941254660312</v>
      </c>
      <c r="N491" s="4"/>
    </row>
    <row r="492" spans="1:14" ht="15.75" x14ac:dyDescent="0.25">
      <c r="A492" s="9" t="str">
        <f t="shared" si="72"/>
        <v>MAX</v>
      </c>
      <c r="B492" s="8">
        <v>365</v>
      </c>
      <c r="C492" s="5" t="str">
        <f t="shared" si="66"/>
        <v/>
      </c>
      <c r="D492" s="5" t="str">
        <f t="shared" si="66"/>
        <v/>
      </c>
      <c r="E492" s="5" t="str">
        <f t="shared" si="66"/>
        <v/>
      </c>
      <c r="F492" s="5" t="str">
        <f t="shared" si="66"/>
        <v/>
      </c>
      <c r="G492" s="5">
        <f t="shared" si="66"/>
        <v>0.18676125250429462</v>
      </c>
      <c r="H492" s="7">
        <f t="shared" si="67"/>
        <v>0.18676125250429462</v>
      </c>
      <c r="I492" s="6">
        <f t="shared" si="68"/>
        <v>68.167857164067541</v>
      </c>
      <c r="J492" s="4"/>
      <c r="K492" s="5">
        <f t="shared" si="69"/>
        <v>92.708285743131853</v>
      </c>
      <c r="L492" s="5">
        <f t="shared" si="70"/>
        <v>10.822979999999999</v>
      </c>
      <c r="M492" s="5">
        <f t="shared" si="71"/>
        <v>81.885305743131852</v>
      </c>
      <c r="N492" s="4"/>
    </row>
    <row r="493" spans="1:14" ht="15.75" x14ac:dyDescent="0.25">
      <c r="A493" s="9" t="str">
        <f t="shared" si="72"/>
        <v>-</v>
      </c>
      <c r="B493" s="8">
        <v>370</v>
      </c>
      <c r="C493" s="5" t="str">
        <f t="shared" si="66"/>
        <v/>
      </c>
      <c r="D493" s="5" t="str">
        <f t="shared" si="66"/>
        <v/>
      </c>
      <c r="E493" s="5" t="str">
        <f t="shared" si="66"/>
        <v/>
      </c>
      <c r="F493" s="5" t="str">
        <f t="shared" si="66"/>
        <v/>
      </c>
      <c r="G493" s="5">
        <f t="shared" si="66"/>
        <v>0.18445566126350499</v>
      </c>
      <c r="H493" s="7">
        <f t="shared" si="67"/>
        <v>0.18445566126350499</v>
      </c>
      <c r="I493" s="6">
        <f t="shared" si="68"/>
        <v>68.248594667496846</v>
      </c>
      <c r="J493" s="4"/>
      <c r="K493" s="5">
        <f t="shared" si="69"/>
        <v>92.818088747795713</v>
      </c>
      <c r="L493" s="5">
        <f t="shared" si="70"/>
        <v>10.97124</v>
      </c>
      <c r="M493" s="5">
        <f t="shared" si="71"/>
        <v>81.846848747795718</v>
      </c>
      <c r="N493" s="4"/>
    </row>
    <row r="494" spans="1:14" ht="15.75" x14ac:dyDescent="0.25">
      <c r="A494" s="9" t="str">
        <f t="shared" si="72"/>
        <v>-</v>
      </c>
      <c r="B494" s="8">
        <v>375</v>
      </c>
      <c r="C494" s="5" t="str">
        <f t="shared" si="66"/>
        <v/>
      </c>
      <c r="D494" s="5" t="str">
        <f t="shared" si="66"/>
        <v/>
      </c>
      <c r="E494" s="5" t="str">
        <f t="shared" si="66"/>
        <v/>
      </c>
      <c r="F494" s="5" t="str">
        <f t="shared" si="66"/>
        <v/>
      </c>
      <c r="G494" s="5">
        <f t="shared" si="66"/>
        <v>0.18220891232242195</v>
      </c>
      <c r="H494" s="7">
        <f t="shared" si="67"/>
        <v>0.18220891232242195</v>
      </c>
      <c r="I494" s="6">
        <f t="shared" si="68"/>
        <v>68.328342120908232</v>
      </c>
      <c r="J494" s="4"/>
      <c r="K494" s="5">
        <f t="shared" si="69"/>
        <v>92.926545284435193</v>
      </c>
      <c r="L494" s="5">
        <f t="shared" si="70"/>
        <v>11.1195</v>
      </c>
      <c r="M494" s="5">
        <f t="shared" si="71"/>
        <v>81.807045284435191</v>
      </c>
      <c r="N494" s="4"/>
    </row>
    <row r="495" spans="1:14" ht="15.75" x14ac:dyDescent="0.25">
      <c r="A495" s="9" t="str">
        <f t="shared" si="72"/>
        <v>-</v>
      </c>
      <c r="B495" s="8">
        <v>380</v>
      </c>
      <c r="C495" s="5" t="str">
        <f t="shared" si="66"/>
        <v/>
      </c>
      <c r="D495" s="5" t="str">
        <f t="shared" si="66"/>
        <v/>
      </c>
      <c r="E495" s="5" t="str">
        <f t="shared" si="66"/>
        <v/>
      </c>
      <c r="F495" s="5" t="str">
        <f t="shared" si="66"/>
        <v/>
      </c>
      <c r="G495" s="5">
        <f t="shared" si="66"/>
        <v>0.18001874901468393</v>
      </c>
      <c r="H495" s="7">
        <f t="shared" si="67"/>
        <v>0.18001874901468393</v>
      </c>
      <c r="I495" s="6">
        <f t="shared" si="68"/>
        <v>68.407124625579897</v>
      </c>
      <c r="J495" s="4"/>
      <c r="K495" s="5">
        <f t="shared" si="69"/>
        <v>93.03368949078866</v>
      </c>
      <c r="L495" s="5">
        <f t="shared" si="70"/>
        <v>11.267760000000001</v>
      </c>
      <c r="M495" s="5">
        <f t="shared" si="71"/>
        <v>81.765929490788665</v>
      </c>
      <c r="N495" s="4"/>
    </row>
    <row r="496" spans="1:14" ht="15.75" x14ac:dyDescent="0.25">
      <c r="A496" s="9" t="str">
        <f t="shared" si="72"/>
        <v>-</v>
      </c>
      <c r="B496" s="8">
        <v>385</v>
      </c>
      <c r="C496" s="5" t="str">
        <f t="shared" si="66"/>
        <v/>
      </c>
      <c r="D496" s="5" t="str">
        <f t="shared" si="66"/>
        <v/>
      </c>
      <c r="E496" s="5" t="str">
        <f t="shared" si="66"/>
        <v/>
      </c>
      <c r="F496" s="5" t="str">
        <f t="shared" si="66"/>
        <v/>
      </c>
      <c r="G496" s="5">
        <f t="shared" si="66"/>
        <v>0.17788302941914266</v>
      </c>
      <c r="H496" s="7">
        <f t="shared" si="67"/>
        <v>0.17788302941914266</v>
      </c>
      <c r="I496" s="6">
        <f t="shared" si="68"/>
        <v>68.484966326369928</v>
      </c>
      <c r="J496" s="4"/>
      <c r="K496" s="5">
        <f t="shared" si="69"/>
        <v>93.139554203863099</v>
      </c>
      <c r="L496" s="5">
        <f t="shared" si="70"/>
        <v>11.416019999999998</v>
      </c>
      <c r="M496" s="5">
        <f t="shared" si="71"/>
        <v>81.723534203863096</v>
      </c>
      <c r="N496" s="4"/>
    </row>
    <row r="497" spans="1:14" ht="15.75" x14ac:dyDescent="0.25">
      <c r="A497" s="9" t="str">
        <f t="shared" si="72"/>
        <v>-</v>
      </c>
      <c r="B497" s="8">
        <v>390</v>
      </c>
      <c r="C497" s="5" t="str">
        <f t="shared" si="66"/>
        <v/>
      </c>
      <c r="D497" s="5" t="str">
        <f t="shared" si="66"/>
        <v/>
      </c>
      <c r="E497" s="5" t="str">
        <f t="shared" si="66"/>
        <v/>
      </c>
      <c r="F497" s="5" t="str">
        <f t="shared" si="66"/>
        <v/>
      </c>
      <c r="G497" s="5">
        <f t="shared" si="66"/>
        <v>0.17579971912829934</v>
      </c>
      <c r="H497" s="7">
        <f t="shared" si="67"/>
        <v>0.17579971912829934</v>
      </c>
      <c r="I497" s="6">
        <f t="shared" si="68"/>
        <v>68.561890460036736</v>
      </c>
      <c r="J497" s="4"/>
      <c r="K497" s="5">
        <f t="shared" si="69"/>
        <v>93.244171025649962</v>
      </c>
      <c r="L497" s="5">
        <f t="shared" si="70"/>
        <v>11.564279999999998</v>
      </c>
      <c r="M497" s="5">
        <f t="shared" si="71"/>
        <v>81.679891025649965</v>
      </c>
      <c r="N497" s="4"/>
    </row>
    <row r="498" spans="1:14" ht="15.75" x14ac:dyDescent="0.25">
      <c r="A498" s="9" t="str">
        <f t="shared" si="72"/>
        <v>-</v>
      </c>
      <c r="B498" s="8">
        <v>395</v>
      </c>
      <c r="C498" s="5" t="str">
        <f t="shared" si="66"/>
        <v/>
      </c>
      <c r="D498" s="5" t="str">
        <f t="shared" si="66"/>
        <v/>
      </c>
      <c r="E498" s="5" t="str">
        <f t="shared" si="66"/>
        <v/>
      </c>
      <c r="F498" s="5" t="str">
        <f t="shared" si="66"/>
        <v/>
      </c>
      <c r="G498" s="5">
        <f t="shared" si="66"/>
        <v>0.17376688455831379</v>
      </c>
      <c r="H498" s="7">
        <f t="shared" si="67"/>
        <v>0.17376688455831379</v>
      </c>
      <c r="I498" s="6">
        <f t="shared" si="68"/>
        <v>68.637919400533946</v>
      </c>
      <c r="J498" s="4"/>
      <c r="K498" s="5">
        <f t="shared" si="69"/>
        <v>93.347570384726154</v>
      </c>
      <c r="L498" s="5">
        <f t="shared" si="70"/>
        <v>11.712539999999999</v>
      </c>
      <c r="M498" s="5">
        <f t="shared" si="71"/>
        <v>81.63503038472615</v>
      </c>
      <c r="N498" s="4"/>
    </row>
    <row r="499" spans="1:14" ht="15.75" x14ac:dyDescent="0.25">
      <c r="A499" s="9" t="str">
        <f t="shared" si="72"/>
        <v>-</v>
      </c>
      <c r="B499" s="8">
        <v>400</v>
      </c>
      <c r="C499" s="5" t="str">
        <f t="shared" ref="C499:G514" si="73">IF(AND($B499&gt;=C$414,$B499&lt;=C$415),(C$416/60)*$B499^(-C$417),"")</f>
        <v/>
      </c>
      <c r="D499" s="5" t="str">
        <f t="shared" si="73"/>
        <v/>
      </c>
      <c r="E499" s="5" t="str">
        <f t="shared" si="73"/>
        <v/>
      </c>
      <c r="F499" s="5" t="str">
        <f t="shared" si="73"/>
        <v/>
      </c>
      <c r="G499" s="5">
        <f t="shared" si="73"/>
        <v>0.17178268675376021</v>
      </c>
      <c r="H499" s="7">
        <f t="shared" si="67"/>
        <v>0.17178268675376021</v>
      </c>
      <c r="I499" s="6">
        <f t="shared" si="68"/>
        <v>68.713074701504084</v>
      </c>
      <c r="J499" s="4"/>
      <c r="K499" s="5">
        <f t="shared" si="69"/>
        <v>93.449781594045547</v>
      </c>
      <c r="L499" s="5">
        <f t="shared" si="70"/>
        <v>11.860799999999999</v>
      </c>
      <c r="M499" s="5">
        <f t="shared" si="71"/>
        <v>81.588981594045549</v>
      </c>
      <c r="N499" s="4"/>
    </row>
    <row r="500" spans="1:14" ht="15.75" x14ac:dyDescent="0.25">
      <c r="A500" s="9" t="str">
        <f t="shared" si="72"/>
        <v>-</v>
      </c>
      <c r="B500" s="8">
        <v>405</v>
      </c>
      <c r="C500" s="5" t="str">
        <f t="shared" si="73"/>
        <v/>
      </c>
      <c r="D500" s="5" t="str">
        <f t="shared" si="73"/>
        <v/>
      </c>
      <c r="E500" s="5" t="str">
        <f t="shared" si="73"/>
        <v/>
      </c>
      <c r="F500" s="5" t="str">
        <f t="shared" si="73"/>
        <v/>
      </c>
      <c r="G500" s="5">
        <f t="shared" si="73"/>
        <v>0.16984537564488145</v>
      </c>
      <c r="H500" s="7">
        <f t="shared" si="67"/>
        <v>0.16984537564488145</v>
      </c>
      <c r="I500" s="6">
        <f t="shared" si="68"/>
        <v>68.787377136176985</v>
      </c>
      <c r="J500" s="4"/>
      <c r="K500" s="5">
        <f t="shared" si="69"/>
        <v>93.550832905200707</v>
      </c>
      <c r="L500" s="5">
        <f t="shared" si="70"/>
        <v>12.00906</v>
      </c>
      <c r="M500" s="5">
        <f t="shared" si="71"/>
        <v>81.541772905200702</v>
      </c>
      <c r="N500" s="4"/>
    </row>
    <row r="501" spans="1:14" ht="15.75" x14ac:dyDescent="0.25">
      <c r="A501" s="9" t="str">
        <f t="shared" si="72"/>
        <v>-</v>
      </c>
      <c r="B501" s="8">
        <v>410</v>
      </c>
      <c r="C501" s="5" t="str">
        <f t="shared" si="73"/>
        <v/>
      </c>
      <c r="D501" s="5" t="str">
        <f t="shared" si="73"/>
        <v/>
      </c>
      <c r="E501" s="5" t="str">
        <f t="shared" si="73"/>
        <v/>
      </c>
      <c r="F501" s="5" t="str">
        <f t="shared" si="73"/>
        <v/>
      </c>
      <c r="G501" s="5">
        <f t="shared" si="73"/>
        <v>0.16795328471917531</v>
      </c>
      <c r="H501" s="7">
        <f t="shared" si="67"/>
        <v>0.16795328471917531</v>
      </c>
      <c r="I501" s="6">
        <f t="shared" si="68"/>
        <v>68.86084673486188</v>
      </c>
      <c r="J501" s="4"/>
      <c r="K501" s="5">
        <f t="shared" si="69"/>
        <v>93.650751559412157</v>
      </c>
      <c r="L501" s="5">
        <f t="shared" si="70"/>
        <v>12.15732</v>
      </c>
      <c r="M501" s="5">
        <f t="shared" si="71"/>
        <v>81.493431559412159</v>
      </c>
      <c r="N501" s="4"/>
    </row>
    <row r="502" spans="1:14" ht="15.75" x14ac:dyDescent="0.25">
      <c r="A502" s="9" t="str">
        <f t="shared" si="72"/>
        <v>-</v>
      </c>
      <c r="B502" s="8">
        <v>415</v>
      </c>
      <c r="C502" s="5" t="str">
        <f t="shared" si="73"/>
        <v/>
      </c>
      <c r="D502" s="5" t="str">
        <f t="shared" si="73"/>
        <v/>
      </c>
      <c r="E502" s="5" t="str">
        <f t="shared" si="73"/>
        <v/>
      </c>
      <c r="F502" s="5" t="str">
        <f t="shared" si="73"/>
        <v/>
      </c>
      <c r="G502" s="5">
        <f t="shared" si="73"/>
        <v>0.16610482607278462</v>
      </c>
      <c r="H502" s="7">
        <f t="shared" si="67"/>
        <v>0.16610482607278462</v>
      </c>
      <c r="I502" s="6">
        <f t="shared" si="68"/>
        <v>68.933502820205618</v>
      </c>
      <c r="J502" s="4"/>
      <c r="K502" s="5">
        <f t="shared" si="69"/>
        <v>93.749563835479634</v>
      </c>
      <c r="L502" s="5">
        <f t="shared" si="70"/>
        <v>12.305579999999999</v>
      </c>
      <c r="M502" s="5">
        <f t="shared" si="71"/>
        <v>81.443983835479628</v>
      </c>
      <c r="N502" s="4"/>
    </row>
    <row r="503" spans="1:14" ht="15.75" x14ac:dyDescent="0.25">
      <c r="A503" s="9" t="str">
        <f t="shared" si="72"/>
        <v>-</v>
      </c>
      <c r="B503" s="8">
        <v>420</v>
      </c>
      <c r="C503" s="5" t="str">
        <f t="shared" si="73"/>
        <v/>
      </c>
      <c r="D503" s="5" t="str">
        <f t="shared" si="73"/>
        <v/>
      </c>
      <c r="E503" s="5" t="str">
        <f t="shared" si="73"/>
        <v/>
      </c>
      <c r="F503" s="5" t="str">
        <f t="shared" si="73"/>
        <v/>
      </c>
      <c r="G503" s="5">
        <f t="shared" si="73"/>
        <v>0.16429848581041445</v>
      </c>
      <c r="H503" s="7">
        <f t="shared" si="67"/>
        <v>0.16429848581041445</v>
      </c>
      <c r="I503" s="6">
        <f t="shared" si="68"/>
        <v>69.005364040374076</v>
      </c>
      <c r="J503" s="4"/>
      <c r="K503" s="5">
        <f t="shared" si="69"/>
        <v>93.847295094908745</v>
      </c>
      <c r="L503" s="5">
        <f t="shared" si="70"/>
        <v>12.45384</v>
      </c>
      <c r="M503" s="5">
        <f t="shared" si="71"/>
        <v>81.393455094908745</v>
      </c>
      <c r="N503" s="4"/>
    </row>
    <row r="504" spans="1:14" ht="15.75" x14ac:dyDescent="0.25">
      <c r="A504" s="9" t="str">
        <f t="shared" si="72"/>
        <v>-</v>
      </c>
      <c r="B504" s="8">
        <v>425</v>
      </c>
      <c r="C504" s="5" t="str">
        <f t="shared" si="73"/>
        <v/>
      </c>
      <c r="D504" s="5" t="str">
        <f t="shared" si="73"/>
        <v/>
      </c>
      <c r="E504" s="5" t="str">
        <f t="shared" si="73"/>
        <v/>
      </c>
      <c r="F504" s="5" t="str">
        <f t="shared" si="73"/>
        <v/>
      </c>
      <c r="G504" s="5">
        <f t="shared" si="73"/>
        <v>0.16253281976542253</v>
      </c>
      <c r="H504" s="7">
        <f t="shared" si="67"/>
        <v>0.16253281976542253</v>
      </c>
      <c r="I504" s="6">
        <f t="shared" si="68"/>
        <v>69.076448400304571</v>
      </c>
      <c r="J504" s="4"/>
      <c r="K504" s="5">
        <f t="shared" si="69"/>
        <v>93.943969824414225</v>
      </c>
      <c r="L504" s="5">
        <f t="shared" si="70"/>
        <v>12.602099999999998</v>
      </c>
      <c r="M504" s="5">
        <f t="shared" si="71"/>
        <v>81.341869824414232</v>
      </c>
      <c r="N504" s="4"/>
    </row>
    <row r="505" spans="1:14" ht="15.75" x14ac:dyDescent="0.25">
      <c r="A505" s="9" t="str">
        <f t="shared" si="72"/>
        <v>-</v>
      </c>
      <c r="B505" s="8">
        <v>430</v>
      </c>
      <c r="C505" s="5" t="str">
        <f t="shared" si="73"/>
        <v/>
      </c>
      <c r="D505" s="5" t="str">
        <f t="shared" si="73"/>
        <v/>
      </c>
      <c r="E505" s="5" t="str">
        <f t="shared" si="73"/>
        <v/>
      </c>
      <c r="F505" s="5" t="str">
        <f t="shared" si="73"/>
        <v/>
      </c>
      <c r="G505" s="5">
        <f t="shared" si="73"/>
        <v>0.16080644951432668</v>
      </c>
      <c r="H505" s="7">
        <f t="shared" si="67"/>
        <v>0.16080644951432668</v>
      </c>
      <c r="I505" s="6">
        <f t="shared" si="68"/>
        <v>69.146773291160471</v>
      </c>
      <c r="J505" s="4"/>
      <c r="K505" s="5">
        <f t="shared" si="69"/>
        <v>94.03961167597825</v>
      </c>
      <c r="L505" s="5">
        <f t="shared" si="70"/>
        <v>12.750359999999999</v>
      </c>
      <c r="M505" s="5">
        <f t="shared" si="71"/>
        <v>81.28925167597825</v>
      </c>
      <c r="N505" s="4"/>
    </row>
    <row r="506" spans="1:14" ht="15.75" x14ac:dyDescent="0.25">
      <c r="A506" s="9" t="str">
        <f t="shared" si="72"/>
        <v>-</v>
      </c>
      <c r="B506" s="8">
        <v>435</v>
      </c>
      <c r="C506" s="5" t="str">
        <f t="shared" si="73"/>
        <v/>
      </c>
      <c r="D506" s="5" t="str">
        <f t="shared" si="73"/>
        <v/>
      </c>
      <c r="E506" s="5" t="str">
        <f t="shared" si="73"/>
        <v/>
      </c>
      <c r="F506" s="5" t="str">
        <f t="shared" si="73"/>
        <v/>
      </c>
      <c r="G506" s="5">
        <f t="shared" si="73"/>
        <v>0.15911805866232637</v>
      </c>
      <c r="H506" s="7">
        <f t="shared" si="67"/>
        <v>0.15911805866232637</v>
      </c>
      <c r="I506" s="6">
        <f t="shared" si="68"/>
        <v>69.216355518111968</v>
      </c>
      <c r="J506" s="4"/>
      <c r="K506" s="5">
        <f t="shared" si="69"/>
        <v>94.134243504632281</v>
      </c>
      <c r="L506" s="5">
        <f t="shared" si="70"/>
        <v>12.898619999999999</v>
      </c>
      <c r="M506" s="5">
        <f t="shared" si="71"/>
        <v>81.235623504632287</v>
      </c>
      <c r="N506" s="4"/>
    </row>
    <row r="507" spans="1:14" ht="15.75" x14ac:dyDescent="0.25">
      <c r="A507" s="9" t="str">
        <f t="shared" si="72"/>
        <v>-</v>
      </c>
      <c r="B507" s="8">
        <v>440</v>
      </c>
      <c r="C507" s="5" t="str">
        <f t="shared" si="73"/>
        <v/>
      </c>
      <c r="D507" s="5" t="str">
        <f t="shared" si="73"/>
        <v/>
      </c>
      <c r="E507" s="5" t="str">
        <f t="shared" si="73"/>
        <v/>
      </c>
      <c r="F507" s="5" t="str">
        <f t="shared" si="73"/>
        <v/>
      </c>
      <c r="G507" s="5">
        <f t="shared" si="73"/>
        <v>0.15746638937853813</v>
      </c>
      <c r="H507" s="7">
        <f t="shared" si="67"/>
        <v>0.15746638937853813</v>
      </c>
      <c r="I507" s="6">
        <f t="shared" si="68"/>
        <v>69.285211326556777</v>
      </c>
      <c r="J507" s="4"/>
      <c r="K507" s="5">
        <f t="shared" si="69"/>
        <v>94.227887404117212</v>
      </c>
      <c r="L507" s="5">
        <f t="shared" si="70"/>
        <v>13.04688</v>
      </c>
      <c r="M507" s="5">
        <f t="shared" si="71"/>
        <v>81.18100740411721</v>
      </c>
      <c r="N507" s="4"/>
    </row>
    <row r="508" spans="1:14" ht="15.75" x14ac:dyDescent="0.25">
      <c r="A508" s="9" t="str">
        <f t="shared" si="72"/>
        <v>-</v>
      </c>
      <c r="B508" s="8">
        <v>445</v>
      </c>
      <c r="C508" s="5" t="str">
        <f t="shared" si="73"/>
        <v/>
      </c>
      <c r="D508" s="5" t="str">
        <f t="shared" si="73"/>
        <v/>
      </c>
      <c r="E508" s="5" t="str">
        <f t="shared" si="73"/>
        <v/>
      </c>
      <c r="F508" s="5" t="str">
        <f t="shared" si="73"/>
        <v/>
      </c>
      <c r="G508" s="5">
        <f t="shared" si="73"/>
        <v>0.15585023916153551</v>
      </c>
      <c r="H508" s="7">
        <f t="shared" si="67"/>
        <v>0.15585023916153551</v>
      </c>
      <c r="I508" s="6">
        <f t="shared" si="68"/>
        <v>69.353356426883295</v>
      </c>
      <c r="J508" s="4"/>
      <c r="K508" s="5">
        <f t="shared" si="69"/>
        <v>94.320564740561281</v>
      </c>
      <c r="L508" s="5">
        <f t="shared" si="70"/>
        <v>13.195139999999999</v>
      </c>
      <c r="M508" s="5">
        <f t="shared" si="71"/>
        <v>81.125424740561286</v>
      </c>
      <c r="N508" s="4"/>
    </row>
    <row r="509" spans="1:14" ht="15.75" x14ac:dyDescent="0.25">
      <c r="A509" s="9" t="str">
        <f t="shared" si="72"/>
        <v>-</v>
      </c>
      <c r="B509" s="8">
        <v>450</v>
      </c>
      <c r="C509" s="5" t="str">
        <f t="shared" si="73"/>
        <v/>
      </c>
      <c r="D509" s="5" t="str">
        <f t="shared" si="73"/>
        <v/>
      </c>
      <c r="E509" s="5" t="str">
        <f t="shared" si="73"/>
        <v/>
      </c>
      <c r="F509" s="5" t="str">
        <f t="shared" si="73"/>
        <v/>
      </c>
      <c r="G509" s="5">
        <f t="shared" si="73"/>
        <v>0.15426845781749957</v>
      </c>
      <c r="H509" s="7">
        <f t="shared" si="67"/>
        <v>0.15426845781749957</v>
      </c>
      <c r="I509" s="6">
        <f t="shared" si="68"/>
        <v>69.42080601787481</v>
      </c>
      <c r="J509" s="4"/>
      <c r="K509" s="5">
        <f t="shared" si="69"/>
        <v>94.412296184309739</v>
      </c>
      <c r="L509" s="5">
        <f t="shared" si="70"/>
        <v>13.343399999999999</v>
      </c>
      <c r="M509" s="5">
        <f t="shared" si="71"/>
        <v>81.068896184309736</v>
      </c>
      <c r="N509" s="4"/>
    </row>
    <row r="510" spans="1:14" ht="15.75" x14ac:dyDescent="0.25">
      <c r="A510" s="9" t="str">
        <f t="shared" si="72"/>
        <v>-</v>
      </c>
      <c r="B510" s="8">
        <v>455</v>
      </c>
      <c r="C510" s="5" t="str">
        <f t="shared" si="73"/>
        <v/>
      </c>
      <c r="D510" s="5" t="str">
        <f t="shared" si="73"/>
        <v/>
      </c>
      <c r="E510" s="5" t="str">
        <f t="shared" si="73"/>
        <v/>
      </c>
      <c r="F510" s="5" t="str">
        <f t="shared" si="73"/>
        <v/>
      </c>
      <c r="G510" s="5">
        <f t="shared" si="73"/>
        <v>0.15271994463481678</v>
      </c>
      <c r="H510" s="7">
        <f t="shared" si="67"/>
        <v>0.15271994463481678</v>
      </c>
      <c r="I510" s="6">
        <f t="shared" si="68"/>
        <v>69.487574808841629</v>
      </c>
      <c r="J510" s="4"/>
      <c r="K510" s="5">
        <f t="shared" si="69"/>
        <v>94.503101740024618</v>
      </c>
      <c r="L510" s="5">
        <f t="shared" si="70"/>
        <v>13.49166</v>
      </c>
      <c r="M510" s="5">
        <f t="shared" si="71"/>
        <v>81.011441740024623</v>
      </c>
      <c r="N510" s="4"/>
    </row>
    <row r="511" spans="1:14" ht="15.75" x14ac:dyDescent="0.25">
      <c r="A511" s="9" t="str">
        <f t="shared" si="72"/>
        <v>-</v>
      </c>
      <c r="B511" s="8">
        <v>460</v>
      </c>
      <c r="C511" s="5" t="str">
        <f t="shared" si="73"/>
        <v/>
      </c>
      <c r="D511" s="5" t="str">
        <f t="shared" si="73"/>
        <v/>
      </c>
      <c r="E511" s="5" t="str">
        <f t="shared" si="73"/>
        <v/>
      </c>
      <c r="F511" s="5" t="str">
        <f t="shared" si="73"/>
        <v/>
      </c>
      <c r="G511" s="5">
        <f t="shared" si="73"/>
        <v>0.15120364574035769</v>
      </c>
      <c r="H511" s="7">
        <f t="shared" si="67"/>
        <v>0.15120364574035769</v>
      </c>
      <c r="I511" s="6">
        <f t="shared" si="68"/>
        <v>69.553677040564537</v>
      </c>
      <c r="J511" s="4"/>
      <c r="K511" s="5">
        <f t="shared" si="69"/>
        <v>94.593000775167781</v>
      </c>
      <c r="L511" s="5">
        <f t="shared" si="70"/>
        <v>13.63992</v>
      </c>
      <c r="M511" s="5">
        <f t="shared" si="71"/>
        <v>80.953080775167777</v>
      </c>
      <c r="N511" s="4"/>
    </row>
    <row r="512" spans="1:14" ht="15.75" x14ac:dyDescent="0.25">
      <c r="A512" s="9" t="str">
        <f t="shared" si="72"/>
        <v>-</v>
      </c>
      <c r="B512" s="8">
        <v>465</v>
      </c>
      <c r="C512" s="5" t="str">
        <f t="shared" si="73"/>
        <v/>
      </c>
      <c r="D512" s="5" t="str">
        <f t="shared" si="73"/>
        <v/>
      </c>
      <c r="E512" s="5" t="str">
        <f t="shared" si="73"/>
        <v/>
      </c>
      <c r="F512" s="5" t="str">
        <f t="shared" si="73"/>
        <v/>
      </c>
      <c r="G512" s="5">
        <f t="shared" si="73"/>
        <v>0.14971855162392572</v>
      </c>
      <c r="H512" s="7">
        <f t="shared" si="67"/>
        <v>0.14971855162392572</v>
      </c>
      <c r="I512" s="6">
        <f t="shared" si="68"/>
        <v>69.619126505125465</v>
      </c>
      <c r="J512" s="4"/>
      <c r="K512" s="5">
        <f t="shared" si="69"/>
        <v>94.682012046970627</v>
      </c>
      <c r="L512" s="5">
        <f t="shared" si="70"/>
        <v>13.788179999999999</v>
      </c>
      <c r="M512" s="5">
        <f t="shared" si="71"/>
        <v>80.89383204697063</v>
      </c>
      <c r="N512" s="4"/>
    </row>
    <row r="513" spans="1:14" ht="15.75" x14ac:dyDescent="0.25">
      <c r="A513" s="9" t="str">
        <f t="shared" si="72"/>
        <v>-</v>
      </c>
      <c r="B513" s="8">
        <v>470</v>
      </c>
      <c r="C513" s="5" t="str">
        <f t="shared" si="73"/>
        <v/>
      </c>
      <c r="D513" s="5" t="str">
        <f t="shared" si="73"/>
        <v/>
      </c>
      <c r="E513" s="5" t="str">
        <f t="shared" si="73"/>
        <v/>
      </c>
      <c r="F513" s="5" t="str">
        <f t="shared" si="73"/>
        <v/>
      </c>
      <c r="G513" s="5">
        <f t="shared" si="73"/>
        <v>0.14826369481849977</v>
      </c>
      <c r="H513" s="7">
        <f t="shared" si="67"/>
        <v>0.14826369481849977</v>
      </c>
      <c r="I513" s="6">
        <f t="shared" si="68"/>
        <v>69.683936564694889</v>
      </c>
      <c r="J513" s="4"/>
      <c r="K513" s="5">
        <f t="shared" si="69"/>
        <v>94.770153727985047</v>
      </c>
      <c r="L513" s="5">
        <f t="shared" si="70"/>
        <v>13.936439999999999</v>
      </c>
      <c r="M513" s="5">
        <f t="shared" si="71"/>
        <v>80.833713727985042</v>
      </c>
      <c r="N513" s="4"/>
    </row>
    <row r="514" spans="1:14" ht="15.75" x14ac:dyDescent="0.25">
      <c r="A514" s="9" t="str">
        <f t="shared" si="72"/>
        <v>-</v>
      </c>
      <c r="B514" s="8">
        <v>475</v>
      </c>
      <c r="C514" s="5" t="str">
        <f t="shared" si="73"/>
        <v/>
      </c>
      <c r="D514" s="5" t="str">
        <f t="shared" si="73"/>
        <v/>
      </c>
      <c r="E514" s="5" t="str">
        <f t="shared" si="73"/>
        <v/>
      </c>
      <c r="F514" s="5" t="str">
        <f t="shared" si="73"/>
        <v/>
      </c>
      <c r="G514" s="5">
        <f t="shared" si="73"/>
        <v>0.14683814772493264</v>
      </c>
      <c r="H514" s="7">
        <f t="shared" si="67"/>
        <v>0.14683814772493264</v>
      </c>
      <c r="I514" s="6">
        <f t="shared" si="68"/>
        <v>69.748120169343011</v>
      </c>
      <c r="J514" s="4"/>
      <c r="K514" s="5">
        <f t="shared" si="69"/>
        <v>94.857443430306489</v>
      </c>
      <c r="L514" s="5">
        <f t="shared" si="70"/>
        <v>14.0847</v>
      </c>
      <c r="M514" s="5">
        <f t="shared" si="71"/>
        <v>80.772743430306491</v>
      </c>
      <c r="N514" s="4"/>
    </row>
    <row r="515" spans="1:14" ht="15.75" x14ac:dyDescent="0.25">
      <c r="A515" s="9" t="str">
        <f t="shared" si="72"/>
        <v>-</v>
      </c>
      <c r="B515" s="8">
        <v>480</v>
      </c>
      <c r="C515" s="5" t="str">
        <f t="shared" ref="C515:G530" si="74">IF(AND($B515&gt;=C$414,$B515&lt;=C$415),(C$416/60)*$B515^(-C$417),"")</f>
        <v/>
      </c>
      <c r="D515" s="5" t="str">
        <f t="shared" si="74"/>
        <v/>
      </c>
      <c r="E515" s="5" t="str">
        <f t="shared" si="74"/>
        <v/>
      </c>
      <c r="F515" s="5" t="str">
        <f t="shared" si="74"/>
        <v/>
      </c>
      <c r="G515" s="5">
        <f t="shared" si="74"/>
        <v>0.14544102057069427</v>
      </c>
      <c r="H515" s="7">
        <f t="shared" si="67"/>
        <v>0.14544102057069427</v>
      </c>
      <c r="I515" s="6">
        <f t="shared" si="68"/>
        <v>69.811689873933247</v>
      </c>
      <c r="J515" s="4"/>
      <c r="K515" s="5">
        <f t="shared" si="69"/>
        <v>94.943898228549216</v>
      </c>
      <c r="L515" s="5">
        <f t="shared" si="70"/>
        <v>14.232959999999999</v>
      </c>
      <c r="M515" s="5">
        <f t="shared" si="71"/>
        <v>80.710938228549225</v>
      </c>
      <c r="N515" s="4"/>
    </row>
    <row r="516" spans="1:14" ht="15.75" x14ac:dyDescent="0.25">
      <c r="A516" s="9" t="str">
        <f t="shared" si="72"/>
        <v>-</v>
      </c>
      <c r="B516" s="8">
        <v>485</v>
      </c>
      <c r="C516" s="5" t="str">
        <f t="shared" si="74"/>
        <v/>
      </c>
      <c r="D516" s="5" t="str">
        <f t="shared" si="74"/>
        <v/>
      </c>
      <c r="E516" s="5" t="str">
        <f t="shared" si="74"/>
        <v/>
      </c>
      <c r="F516" s="5" t="str">
        <f t="shared" si="74"/>
        <v/>
      </c>
      <c r="G516" s="5">
        <f t="shared" si="74"/>
        <v>0.14407145949310476</v>
      </c>
      <c r="H516" s="7">
        <f t="shared" si="67"/>
        <v>0.14407145949310476</v>
      </c>
      <c r="I516" s="6">
        <f t="shared" si="68"/>
        <v>69.874657854155814</v>
      </c>
      <c r="J516" s="4"/>
      <c r="K516" s="5">
        <f t="shared" si="69"/>
        <v>95.029534681651896</v>
      </c>
      <c r="L516" s="5">
        <f t="shared" si="70"/>
        <v>14.381219999999999</v>
      </c>
      <c r="M516" s="5">
        <f t="shared" si="71"/>
        <v>80.648314681651897</v>
      </c>
      <c r="N516" s="4"/>
    </row>
    <row r="517" spans="1:14" ht="15.75" x14ac:dyDescent="0.25">
      <c r="A517" s="9" t="str">
        <f t="shared" si="72"/>
        <v>-</v>
      </c>
      <c r="B517" s="8">
        <v>490</v>
      </c>
      <c r="C517" s="5" t="str">
        <f t="shared" si="74"/>
        <v/>
      </c>
      <c r="D517" s="5" t="str">
        <f t="shared" si="74"/>
        <v/>
      </c>
      <c r="E517" s="5" t="str">
        <f t="shared" si="74"/>
        <v/>
      </c>
      <c r="F517" s="5" t="str">
        <f t="shared" si="74"/>
        <v/>
      </c>
      <c r="G517" s="5">
        <f t="shared" si="74"/>
        <v>0.14272864473827035</v>
      </c>
      <c r="H517" s="7">
        <f t="shared" si="67"/>
        <v>0.14272864473827035</v>
      </c>
      <c r="I517" s="6">
        <f t="shared" si="68"/>
        <v>69.937035921752468</v>
      </c>
      <c r="J517" s="4"/>
      <c r="K517" s="5">
        <f t="shared" si="69"/>
        <v>95.114368853583343</v>
      </c>
      <c r="L517" s="5">
        <f t="shared" si="70"/>
        <v>14.52948</v>
      </c>
      <c r="M517" s="5">
        <f t="shared" si="71"/>
        <v>80.584888853583351</v>
      </c>
      <c r="N517" s="4"/>
    </row>
    <row r="518" spans="1:14" ht="15.75" x14ac:dyDescent="0.25">
      <c r="A518" s="9" t="str">
        <f t="shared" si="72"/>
        <v>-</v>
      </c>
      <c r="B518" s="8">
        <v>495</v>
      </c>
      <c r="C518" s="5" t="str">
        <f t="shared" si="74"/>
        <v/>
      </c>
      <c r="D518" s="5" t="str">
        <f t="shared" si="74"/>
        <v/>
      </c>
      <c r="E518" s="5" t="str">
        <f t="shared" si="74"/>
        <v/>
      </c>
      <c r="F518" s="5" t="str">
        <f t="shared" si="74"/>
        <v/>
      </c>
      <c r="G518" s="5">
        <f t="shared" si="74"/>
        <v>0.14141178896764028</v>
      </c>
      <c r="H518" s="7">
        <f t="shared" si="67"/>
        <v>0.14141178896764028</v>
      </c>
      <c r="I518" s="6">
        <f t="shared" si="68"/>
        <v>69.998835538981936</v>
      </c>
      <c r="J518" s="4"/>
      <c r="K518" s="5">
        <f t="shared" si="69"/>
        <v>95.19841633301543</v>
      </c>
      <c r="L518" s="5">
        <f t="shared" si="70"/>
        <v>14.67774</v>
      </c>
      <c r="M518" s="5">
        <f t="shared" si="71"/>
        <v>80.52067633301543</v>
      </c>
      <c r="N518" s="4"/>
    </row>
    <row r="519" spans="1:14" ht="15.75" x14ac:dyDescent="0.25">
      <c r="A519" s="9" t="str">
        <f t="shared" si="72"/>
        <v>-</v>
      </c>
      <c r="B519" s="8">
        <v>500</v>
      </c>
      <c r="C519" s="5" t="str">
        <f t="shared" si="74"/>
        <v/>
      </c>
      <c r="D519" s="5" t="str">
        <f t="shared" si="74"/>
        <v/>
      </c>
      <c r="E519" s="5" t="str">
        <f t="shared" si="74"/>
        <v/>
      </c>
      <c r="F519" s="5" t="str">
        <f t="shared" si="74"/>
        <v/>
      </c>
      <c r="G519" s="5">
        <f t="shared" si="74"/>
        <v>0.14012013566474088</v>
      </c>
      <c r="H519" s="7">
        <f t="shared" si="67"/>
        <v>0.14012013566474088</v>
      </c>
      <c r="I519" s="6">
        <f t="shared" si="68"/>
        <v>70.060067832370436</v>
      </c>
      <c r="J519" s="4"/>
      <c r="K519" s="5">
        <f t="shared" si="69"/>
        <v>95.281692252023788</v>
      </c>
      <c r="L519" s="5">
        <f t="shared" si="70"/>
        <v>14.826000000000001</v>
      </c>
      <c r="M519" s="5">
        <f t="shared" si="71"/>
        <v>80.455692252023795</v>
      </c>
      <c r="N519" s="4"/>
    </row>
    <row r="520" spans="1:14" ht="15.75" x14ac:dyDescent="0.25">
      <c r="A520" s="9" t="str">
        <f t="shared" si="72"/>
        <v>-</v>
      </c>
      <c r="B520" s="8">
        <v>505</v>
      </c>
      <c r="C520" s="5" t="str">
        <f t="shared" si="74"/>
        <v/>
      </c>
      <c r="D520" s="5" t="str">
        <f t="shared" si="74"/>
        <v/>
      </c>
      <c r="E520" s="5" t="str">
        <f t="shared" si="74"/>
        <v/>
      </c>
      <c r="F520" s="5" t="str">
        <f t="shared" si="74"/>
        <v/>
      </c>
      <c r="G520" s="5">
        <f t="shared" si="74"/>
        <v>0.13885295763522773</v>
      </c>
      <c r="H520" s="7">
        <f t="shared" si="67"/>
        <v>0.13885295763522773</v>
      </c>
      <c r="I520" s="6">
        <f t="shared" si="68"/>
        <v>70.120743605789997</v>
      </c>
      <c r="J520" s="4"/>
      <c r="K520" s="5">
        <f t="shared" si="69"/>
        <v>95.364211303874399</v>
      </c>
      <c r="L520" s="5">
        <f t="shared" si="70"/>
        <v>14.974259999999999</v>
      </c>
      <c r="M520" s="5">
        <f t="shared" si="71"/>
        <v>80.389951303874398</v>
      </c>
      <c r="N520" s="4"/>
    </row>
    <row r="521" spans="1:14" ht="15.75" x14ac:dyDescent="0.25">
      <c r="A521" s="9" t="str">
        <f t="shared" si="72"/>
        <v>-</v>
      </c>
      <c r="B521" s="8">
        <v>510</v>
      </c>
      <c r="C521" s="5" t="str">
        <f t="shared" si="74"/>
        <v/>
      </c>
      <c r="D521" s="5" t="str">
        <f t="shared" si="74"/>
        <v/>
      </c>
      <c r="E521" s="5" t="str">
        <f t="shared" si="74"/>
        <v/>
      </c>
      <c r="F521" s="5" t="str">
        <f t="shared" si="74"/>
        <v/>
      </c>
      <c r="G521" s="5">
        <f t="shared" si="74"/>
        <v>0.1376095555939274</v>
      </c>
      <c r="H521" s="7">
        <f t="shared" si="67"/>
        <v>0.1376095555939274</v>
      </c>
      <c r="I521" s="6">
        <f t="shared" si="68"/>
        <v>70.180873352902978</v>
      </c>
      <c r="J521" s="4"/>
      <c r="K521" s="5">
        <f t="shared" si="69"/>
        <v>95.445987759948054</v>
      </c>
      <c r="L521" s="5">
        <f t="shared" si="70"/>
        <v>15.122519999999998</v>
      </c>
      <c r="M521" s="5">
        <f t="shared" si="71"/>
        <v>80.323467759948059</v>
      </c>
      <c r="N521" s="4"/>
    </row>
    <row r="522" spans="1:14" ht="15.75" x14ac:dyDescent="0.25">
      <c r="A522" s="9" t="str">
        <f t="shared" si="72"/>
        <v>-</v>
      </c>
      <c r="B522" s="8">
        <v>515</v>
      </c>
      <c r="C522" s="5" t="str">
        <f t="shared" si="74"/>
        <v/>
      </c>
      <c r="D522" s="5" t="str">
        <f t="shared" si="74"/>
        <v/>
      </c>
      <c r="E522" s="5" t="str">
        <f t="shared" si="74"/>
        <v/>
      </c>
      <c r="F522" s="5" t="str">
        <f t="shared" si="74"/>
        <v/>
      </c>
      <c r="G522" s="5">
        <f t="shared" si="74"/>
        <v>0.13638925683302916</v>
      </c>
      <c r="H522" s="7">
        <f t="shared" si="67"/>
        <v>0.13638925683302916</v>
      </c>
      <c r="I522" s="6">
        <f t="shared" si="68"/>
        <v>70.240467269010011</v>
      </c>
      <c r="J522" s="4"/>
      <c r="K522" s="5">
        <f t="shared" si="69"/>
        <v>95.527035485853617</v>
      </c>
      <c r="L522" s="5">
        <f t="shared" si="70"/>
        <v>15.270779999999998</v>
      </c>
      <c r="M522" s="5">
        <f t="shared" si="71"/>
        <v>80.256255485853615</v>
      </c>
      <c r="N522" s="4"/>
    </row>
    <row r="523" spans="1:14" ht="15.75" x14ac:dyDescent="0.25">
      <c r="A523" s="9" t="str">
        <f t="shared" si="72"/>
        <v>-</v>
      </c>
      <c r="B523" s="8">
        <v>520</v>
      </c>
      <c r="C523" s="5" t="str">
        <f t="shared" si="74"/>
        <v/>
      </c>
      <c r="D523" s="5" t="str">
        <f t="shared" si="74"/>
        <v/>
      </c>
      <c r="E523" s="5" t="str">
        <f t="shared" si="74"/>
        <v/>
      </c>
      <c r="F523" s="5" t="str">
        <f t="shared" si="74"/>
        <v/>
      </c>
      <c r="G523" s="5">
        <f t="shared" si="74"/>
        <v>0.13519141396603021</v>
      </c>
      <c r="H523" s="7">
        <f t="shared" si="67"/>
        <v>0.13519141396603021</v>
      </c>
      <c r="I523" s="6">
        <f t="shared" si="68"/>
        <v>70.299535262335709</v>
      </c>
      <c r="J523" s="4"/>
      <c r="K523" s="5">
        <f t="shared" si="69"/>
        <v>95.607367956776571</v>
      </c>
      <c r="L523" s="5">
        <f t="shared" si="70"/>
        <v>15.419039999999999</v>
      </c>
      <c r="M523" s="5">
        <f t="shared" si="71"/>
        <v>80.188327956776575</v>
      </c>
      <c r="N523" s="4"/>
    </row>
    <row r="524" spans="1:14" ht="15.75" x14ac:dyDescent="0.25">
      <c r="A524" s="9" t="str">
        <f t="shared" si="72"/>
        <v>-</v>
      </c>
      <c r="B524" s="8">
        <v>525</v>
      </c>
      <c r="C524" s="5" t="str">
        <f t="shared" si="74"/>
        <v/>
      </c>
      <c r="D524" s="5" t="str">
        <f t="shared" si="74"/>
        <v/>
      </c>
      <c r="E524" s="5" t="str">
        <f t="shared" si="74"/>
        <v/>
      </c>
      <c r="F524" s="5" t="str">
        <f t="shared" si="74"/>
        <v/>
      </c>
      <c r="G524" s="5">
        <f t="shared" si="74"/>
        <v>0.13401540374244303</v>
      </c>
      <c r="H524" s="7">
        <f t="shared" si="67"/>
        <v>0.13401540374244303</v>
      </c>
      <c r="I524" s="6">
        <f t="shared" si="68"/>
        <v>70.358086964782586</v>
      </c>
      <c r="J524" s="4"/>
      <c r="K524" s="5">
        <f t="shared" si="69"/>
        <v>95.686998272104319</v>
      </c>
      <c r="L524" s="5">
        <f t="shared" si="70"/>
        <v>15.567299999999999</v>
      </c>
      <c r="M524" s="5">
        <f t="shared" si="71"/>
        <v>80.119698272104316</v>
      </c>
      <c r="N524" s="4"/>
    </row>
    <row r="525" spans="1:14" ht="15.75" x14ac:dyDescent="0.25">
      <c r="A525" s="9" t="str">
        <f t="shared" si="72"/>
        <v>-</v>
      </c>
      <c r="B525" s="8">
        <v>530</v>
      </c>
      <c r="C525" s="5" t="str">
        <f t="shared" si="74"/>
        <v/>
      </c>
      <c r="D525" s="5" t="str">
        <f t="shared" si="74"/>
        <v/>
      </c>
      <c r="E525" s="5" t="str">
        <f t="shared" si="74"/>
        <v/>
      </c>
      <c r="F525" s="5" t="str">
        <f t="shared" si="74"/>
        <v/>
      </c>
      <c r="G525" s="5">
        <f t="shared" si="74"/>
        <v>0.13286062592865081</v>
      </c>
      <c r="H525" s="7">
        <f t="shared" si="67"/>
        <v>0.13286062592865081</v>
      </c>
      <c r="I525" s="6">
        <f t="shared" si="68"/>
        <v>70.41613174218493</v>
      </c>
      <c r="J525" s="4"/>
      <c r="K525" s="5">
        <f t="shared" si="69"/>
        <v>95.765939169371507</v>
      </c>
      <c r="L525" s="5">
        <f t="shared" si="70"/>
        <v>15.71556</v>
      </c>
      <c r="M525" s="5">
        <f t="shared" si="71"/>
        <v>80.05037916937151</v>
      </c>
      <c r="N525" s="4"/>
    </row>
    <row r="526" spans="1:14" ht="15.75" x14ac:dyDescent="0.25">
      <c r="A526" s="9" t="str">
        <f t="shared" si="72"/>
        <v>-</v>
      </c>
      <c r="B526" s="8">
        <v>535</v>
      </c>
      <c r="C526" s="5" t="str">
        <f t="shared" si="74"/>
        <v/>
      </c>
      <c r="D526" s="5" t="str">
        <f t="shared" si="74"/>
        <v/>
      </c>
      <c r="E526" s="5" t="str">
        <f t="shared" si="74"/>
        <v/>
      </c>
      <c r="F526" s="5" t="str">
        <f t="shared" si="74"/>
        <v/>
      </c>
      <c r="G526" s="5">
        <f t="shared" si="74"/>
        <v>0.13172650225063348</v>
      </c>
      <c r="H526" s="7">
        <f t="shared" si="67"/>
        <v>0.13172650225063348</v>
      </c>
      <c r="I526" s="6">
        <f t="shared" si="68"/>
        <v>70.473678704088911</v>
      </c>
      <c r="J526" s="4"/>
      <c r="K526" s="5">
        <f t="shared" si="69"/>
        <v>95.844203037560916</v>
      </c>
      <c r="L526" s="5">
        <f t="shared" si="70"/>
        <v>15.86382</v>
      </c>
      <c r="M526" s="5">
        <f t="shared" si="71"/>
        <v>79.980383037560912</v>
      </c>
      <c r="N526" s="4"/>
    </row>
    <row r="527" spans="1:14" ht="15.75" x14ac:dyDescent="0.25">
      <c r="A527" s="9" t="str">
        <f t="shared" si="72"/>
        <v>-</v>
      </c>
      <c r="B527" s="8">
        <v>540</v>
      </c>
      <c r="C527" s="5" t="str">
        <f t="shared" si="74"/>
        <v/>
      </c>
      <c r="D527" s="5" t="str">
        <f t="shared" si="74"/>
        <v/>
      </c>
      <c r="E527" s="5" t="str">
        <f t="shared" si="74"/>
        <v/>
      </c>
      <c r="F527" s="5" t="str">
        <f t="shared" si="74"/>
        <v/>
      </c>
      <c r="G527" s="5">
        <f t="shared" si="74"/>
        <v>0.13061247539460275</v>
      </c>
      <c r="H527" s="7">
        <f t="shared" si="67"/>
        <v>0.13061247539460275</v>
      </c>
      <c r="I527" s="6">
        <f t="shared" si="68"/>
        <v>70.530736713085489</v>
      </c>
      <c r="J527" s="4"/>
      <c r="K527" s="5">
        <f t="shared" si="69"/>
        <v>95.92180192979626</v>
      </c>
      <c r="L527" s="5">
        <f t="shared" si="70"/>
        <v>16.012080000000001</v>
      </c>
      <c r="M527" s="5">
        <f t="shared" si="71"/>
        <v>79.909721929796262</v>
      </c>
      <c r="N527" s="4"/>
    </row>
    <row r="528" spans="1:14" ht="15.75" x14ac:dyDescent="0.25">
      <c r="A528" s="9" t="str">
        <f t="shared" si="72"/>
        <v>-</v>
      </c>
      <c r="B528" s="8">
        <v>545</v>
      </c>
      <c r="C528" s="5" t="str">
        <f t="shared" si="74"/>
        <v/>
      </c>
      <c r="D528" s="5" t="str">
        <f t="shared" si="74"/>
        <v/>
      </c>
      <c r="E528" s="5" t="str">
        <f t="shared" si="74"/>
        <v/>
      </c>
      <c r="F528" s="5" t="str">
        <f t="shared" si="74"/>
        <v/>
      </c>
      <c r="G528" s="5">
        <f t="shared" si="74"/>
        <v>0.1295180080618728</v>
      </c>
      <c r="H528" s="7">
        <f t="shared" si="67"/>
        <v>0.1295180080618728</v>
      </c>
      <c r="I528" s="6">
        <f t="shared" si="68"/>
        <v>70.587314393720675</v>
      </c>
      <c r="J528" s="4"/>
      <c r="K528" s="5">
        <f t="shared" si="69"/>
        <v>95.998747575460115</v>
      </c>
      <c r="L528" s="5">
        <f t="shared" si="70"/>
        <v>16.160339999999998</v>
      </c>
      <c r="M528" s="5">
        <f t="shared" si="71"/>
        <v>79.83840757546011</v>
      </c>
      <c r="N528" s="4"/>
    </row>
    <row r="529" spans="1:14" ht="15.75" x14ac:dyDescent="0.25">
      <c r="A529" s="9" t="str">
        <f t="shared" si="72"/>
        <v>-</v>
      </c>
      <c r="B529" s="8">
        <v>550</v>
      </c>
      <c r="C529" s="5" t="str">
        <f t="shared" si="74"/>
        <v/>
      </c>
      <c r="D529" s="5" t="str">
        <f t="shared" si="74"/>
        <v/>
      </c>
      <c r="E529" s="5" t="str">
        <f t="shared" si="74"/>
        <v/>
      </c>
      <c r="F529" s="5" t="str">
        <f t="shared" si="74"/>
        <v/>
      </c>
      <c r="G529" s="5">
        <f t="shared" si="74"/>
        <v>0.12844258207455658</v>
      </c>
      <c r="H529" s="7">
        <f t="shared" si="67"/>
        <v>0.12844258207455658</v>
      </c>
      <c r="I529" s="6">
        <f t="shared" si="68"/>
        <v>70.643420141006118</v>
      </c>
      <c r="J529" s="4"/>
      <c r="K529" s="5">
        <f t="shared" si="69"/>
        <v>96.075051391768326</v>
      </c>
      <c r="L529" s="5">
        <f t="shared" si="70"/>
        <v>16.308599999999998</v>
      </c>
      <c r="M529" s="5">
        <f t="shared" si="71"/>
        <v>79.766451391768328</v>
      </c>
      <c r="N529" s="4"/>
    </row>
    <row r="530" spans="1:14" ht="15.75" x14ac:dyDescent="0.25">
      <c r="A530" s="9" t="str">
        <f t="shared" si="72"/>
        <v>-</v>
      </c>
      <c r="B530" s="8">
        <v>555</v>
      </c>
      <c r="C530" s="5" t="str">
        <f t="shared" si="74"/>
        <v/>
      </c>
      <c r="D530" s="5" t="str">
        <f t="shared" si="74"/>
        <v/>
      </c>
      <c r="E530" s="5" t="str">
        <f t="shared" si="74"/>
        <v/>
      </c>
      <c r="F530" s="5" t="str">
        <f t="shared" si="74"/>
        <v/>
      </c>
      <c r="G530" s="5">
        <f t="shared" si="74"/>
        <v>0.12738569752891929</v>
      </c>
      <c r="H530" s="7">
        <f t="shared" si="67"/>
        <v>0.12738569752891929</v>
      </c>
      <c r="I530" s="6">
        <f t="shared" si="68"/>
        <v>70.69906212855021</v>
      </c>
      <c r="J530" s="4"/>
      <c r="K530" s="5">
        <f t="shared" si="69"/>
        <v>96.150724494828296</v>
      </c>
      <c r="L530" s="5">
        <f t="shared" si="70"/>
        <v>16.456859999999999</v>
      </c>
      <c r="M530" s="5">
        <f t="shared" si="71"/>
        <v>79.69386449482829</v>
      </c>
      <c r="N530" s="4"/>
    </row>
    <row r="531" spans="1:14" ht="15.75" x14ac:dyDescent="0.25">
      <c r="A531" s="9" t="str">
        <f t="shared" si="72"/>
        <v>-</v>
      </c>
      <c r="B531" s="8">
        <v>560</v>
      </c>
      <c r="C531" s="5" t="str">
        <f t="shared" ref="C531:G546" si="75">IF(AND($B531&gt;=C$414,$B531&lt;=C$415),(C$416/60)*$B531^(-C$417),"")</f>
        <v/>
      </c>
      <c r="D531" s="5" t="str">
        <f t="shared" si="75"/>
        <v/>
      </c>
      <c r="E531" s="5" t="str">
        <f t="shared" si="75"/>
        <v/>
      </c>
      <c r="F531" s="5" t="str">
        <f t="shared" si="75"/>
        <v/>
      </c>
      <c r="G531" s="5">
        <f t="shared" si="75"/>
        <v>0.12634687199344999</v>
      </c>
      <c r="H531" s="7">
        <f t="shared" si="67"/>
        <v>0.12634687199344999</v>
      </c>
      <c r="I531" s="6">
        <f t="shared" si="68"/>
        <v>70.754248316331996</v>
      </c>
      <c r="J531" s="4"/>
      <c r="K531" s="5">
        <f t="shared" si="69"/>
        <v>96.225777710211517</v>
      </c>
      <c r="L531" s="5">
        <f t="shared" si="70"/>
        <v>16.605119999999999</v>
      </c>
      <c r="M531" s="5">
        <f t="shared" si="71"/>
        <v>79.620657710211518</v>
      </c>
      <c r="N531" s="4"/>
    </row>
    <row r="532" spans="1:14" ht="15.75" x14ac:dyDescent="0.25">
      <c r="A532" s="9" t="str">
        <f t="shared" si="72"/>
        <v>-</v>
      </c>
      <c r="B532" s="8">
        <v>565</v>
      </c>
      <c r="C532" s="5" t="str">
        <f t="shared" si="75"/>
        <v/>
      </c>
      <c r="D532" s="5" t="str">
        <f t="shared" si="75"/>
        <v/>
      </c>
      <c r="E532" s="5" t="str">
        <f t="shared" si="75"/>
        <v/>
      </c>
      <c r="F532" s="5" t="str">
        <f t="shared" si="75"/>
        <v/>
      </c>
      <c r="G532" s="5">
        <f t="shared" si="75"/>
        <v>0.12532563974891034</v>
      </c>
      <c r="H532" s="7">
        <f t="shared" si="67"/>
        <v>0.12532563974891034</v>
      </c>
      <c r="I532" s="6">
        <f t="shared" si="68"/>
        <v>70.808986458134342</v>
      </c>
      <c r="J532" s="4"/>
      <c r="K532" s="5">
        <f t="shared" si="69"/>
        <v>96.300221583062708</v>
      </c>
      <c r="L532" s="5">
        <f t="shared" si="70"/>
        <v>16.753379999999996</v>
      </c>
      <c r="M532" s="5">
        <f t="shared" si="71"/>
        <v>79.546841583062715</v>
      </c>
      <c r="N532" s="4"/>
    </row>
    <row r="533" spans="1:14" ht="15.75" x14ac:dyDescent="0.25">
      <c r="A533" s="9" t="str">
        <f t="shared" si="72"/>
        <v>-</v>
      </c>
      <c r="B533" s="8">
        <v>570</v>
      </c>
      <c r="C533" s="5" t="str">
        <f t="shared" si="75"/>
        <v/>
      </c>
      <c r="D533" s="5" t="str">
        <f t="shared" si="75"/>
        <v/>
      </c>
      <c r="E533" s="5" t="str">
        <f t="shared" si="75"/>
        <v/>
      </c>
      <c r="F533" s="5" t="str">
        <f t="shared" si="75"/>
        <v/>
      </c>
      <c r="G533" s="5">
        <f t="shared" si="75"/>
        <v>0.12432155106781795</v>
      </c>
      <c r="H533" s="7">
        <f t="shared" si="67"/>
        <v>0.12432155106781795</v>
      </c>
      <c r="I533" s="6">
        <f t="shared" si="68"/>
        <v>70.863284108656231</v>
      </c>
      <c r="J533" s="4"/>
      <c r="K533" s="5">
        <f t="shared" si="69"/>
        <v>96.374066387772473</v>
      </c>
      <c r="L533" s="5">
        <f t="shared" si="70"/>
        <v>16.90164</v>
      </c>
      <c r="M533" s="5">
        <f t="shared" si="71"/>
        <v>79.472426387772472</v>
      </c>
      <c r="N533" s="4"/>
    </row>
    <row r="534" spans="1:14" ht="15.75" x14ac:dyDescent="0.25">
      <c r="A534" s="9" t="str">
        <f t="shared" si="72"/>
        <v>-</v>
      </c>
      <c r="B534" s="8">
        <v>575</v>
      </c>
      <c r="C534" s="5" t="str">
        <f t="shared" si="75"/>
        <v/>
      </c>
      <c r="D534" s="5" t="str">
        <f t="shared" si="75"/>
        <v/>
      </c>
      <c r="E534" s="5" t="str">
        <f t="shared" si="75"/>
        <v/>
      </c>
      <c r="F534" s="5" t="str">
        <f t="shared" si="75"/>
        <v/>
      </c>
      <c r="G534" s="5">
        <f t="shared" si="75"/>
        <v>0.12333417153098868</v>
      </c>
      <c r="H534" s="7">
        <f t="shared" si="67"/>
        <v>0.12333417153098868</v>
      </c>
      <c r="I534" s="6">
        <f t="shared" si="68"/>
        <v>70.917148630318493</v>
      </c>
      <c r="J534" s="4"/>
      <c r="K534" s="5">
        <f t="shared" si="69"/>
        <v>96.447322137233144</v>
      </c>
      <c r="L534" s="5">
        <f t="shared" si="70"/>
        <v>17.049899999999997</v>
      </c>
      <c r="M534" s="5">
        <f t="shared" si="71"/>
        <v>79.39742213723315</v>
      </c>
      <c r="N534" s="4"/>
    </row>
    <row r="535" spans="1:14" ht="15.75" x14ac:dyDescent="0.25">
      <c r="A535" s="9" t="str">
        <f t="shared" si="72"/>
        <v>-</v>
      </c>
      <c r="B535" s="8">
        <v>580</v>
      </c>
      <c r="C535" s="5" t="str">
        <f t="shared" si="75"/>
        <v/>
      </c>
      <c r="D535" s="5" t="str">
        <f t="shared" si="75"/>
        <v/>
      </c>
      <c r="E535" s="5" t="str">
        <f t="shared" si="75"/>
        <v/>
      </c>
      <c r="F535" s="5" t="str">
        <f t="shared" si="75"/>
        <v/>
      </c>
      <c r="G535" s="5">
        <f t="shared" si="75"/>
        <v>0.12236308137893302</v>
      </c>
      <c r="H535" s="7">
        <f t="shared" si="67"/>
        <v>0.12236308137893302</v>
      </c>
      <c r="I535" s="6">
        <f t="shared" si="68"/>
        <v>70.97058719978115</v>
      </c>
      <c r="J535" s="4"/>
      <c r="K535" s="5">
        <f t="shared" si="69"/>
        <v>96.519998591702361</v>
      </c>
      <c r="L535" s="5">
        <f t="shared" si="70"/>
        <v>17.198160000000001</v>
      </c>
      <c r="M535" s="5">
        <f t="shared" si="71"/>
        <v>79.32183859170236</v>
      </c>
      <c r="N535" s="4"/>
    </row>
    <row r="536" spans="1:14" ht="15.75" x14ac:dyDescent="0.25">
      <c r="A536" s="9" t="str">
        <f t="shared" si="72"/>
        <v>-</v>
      </c>
      <c r="B536" s="8">
        <v>585</v>
      </c>
      <c r="C536" s="5" t="str">
        <f t="shared" si="75"/>
        <v/>
      </c>
      <c r="D536" s="5" t="str">
        <f t="shared" si="75"/>
        <v/>
      </c>
      <c r="E536" s="5" t="str">
        <f t="shared" si="75"/>
        <v/>
      </c>
      <c r="F536" s="5" t="str">
        <f t="shared" si="75"/>
        <v/>
      </c>
      <c r="G536" s="5">
        <f t="shared" si="75"/>
        <v>0.12140787489604292</v>
      </c>
      <c r="H536" s="7">
        <f t="shared" si="67"/>
        <v>0.12140787489604292</v>
      </c>
      <c r="I536" s="6">
        <f t="shared" si="68"/>
        <v>71.023606814185115</v>
      </c>
      <c r="J536" s="4"/>
      <c r="K536" s="5">
        <f t="shared" si="69"/>
        <v>96.592105267291757</v>
      </c>
      <c r="L536" s="5">
        <f t="shared" si="70"/>
        <v>17.346419999999998</v>
      </c>
      <c r="M536" s="5">
        <f t="shared" si="71"/>
        <v>79.245685267291762</v>
      </c>
      <c r="N536" s="4"/>
    </row>
    <row r="537" spans="1:14" ht="15.75" x14ac:dyDescent="0.25">
      <c r="A537" s="9" t="str">
        <f t="shared" si="72"/>
        <v>-</v>
      </c>
      <c r="B537" s="8">
        <v>590</v>
      </c>
      <c r="C537" s="5" t="str">
        <f t="shared" si="75"/>
        <v/>
      </c>
      <c r="D537" s="5" t="str">
        <f t="shared" si="75"/>
        <v/>
      </c>
      <c r="E537" s="5" t="str">
        <f t="shared" si="75"/>
        <v/>
      </c>
      <c r="F537" s="5" t="str">
        <f t="shared" si="75"/>
        <v/>
      </c>
      <c r="G537" s="5">
        <f t="shared" si="75"/>
        <v>0.12046815982564943</v>
      </c>
      <c r="H537" s="7">
        <f t="shared" si="67"/>
        <v>0.12046815982564943</v>
      </c>
      <c r="I537" s="6">
        <f t="shared" si="68"/>
        <v>71.076214297133163</v>
      </c>
      <c r="J537" s="4"/>
      <c r="K537" s="5">
        <f t="shared" si="69"/>
        <v>96.663651444101092</v>
      </c>
      <c r="L537" s="5">
        <f t="shared" si="70"/>
        <v>17.494679999999999</v>
      </c>
      <c r="M537" s="5">
        <f t="shared" si="71"/>
        <v>79.168971444101089</v>
      </c>
      <c r="N537" s="4"/>
    </row>
    <row r="538" spans="1:14" ht="15.75" x14ac:dyDescent="0.25">
      <c r="A538" s="9" t="str">
        <f t="shared" si="72"/>
        <v>-</v>
      </c>
      <c r="B538" s="8">
        <v>595</v>
      </c>
      <c r="C538" s="5" t="str">
        <f t="shared" si="75"/>
        <v/>
      </c>
      <c r="D538" s="5" t="str">
        <f t="shared" si="75"/>
        <v/>
      </c>
      <c r="E538" s="5" t="str">
        <f t="shared" si="75"/>
        <v/>
      </c>
      <c r="F538" s="5" t="str">
        <f t="shared" si="75"/>
        <v/>
      </c>
      <c r="G538" s="5">
        <f t="shared" si="75"/>
        <v>0.11954355681415495</v>
      </c>
      <c r="H538" s="7">
        <f t="shared" si="67"/>
        <v>0.11954355681415495</v>
      </c>
      <c r="I538" s="6">
        <f t="shared" si="68"/>
        <v>71.128416304422188</v>
      </c>
      <c r="J538" s="4"/>
      <c r="K538" s="5">
        <f t="shared" si="69"/>
        <v>96.734646174014188</v>
      </c>
      <c r="L538" s="5">
        <f t="shared" si="70"/>
        <v>17.642939999999999</v>
      </c>
      <c r="M538" s="5">
        <f t="shared" si="71"/>
        <v>79.091706174014192</v>
      </c>
      <c r="N538" s="4"/>
    </row>
    <row r="539" spans="1:14" ht="15.75" x14ac:dyDescent="0.25">
      <c r="A539" s="9" t="str">
        <f t="shared" si="72"/>
        <v>-</v>
      </c>
      <c r="B539" s="8">
        <v>600</v>
      </c>
      <c r="C539" s="5" t="str">
        <f t="shared" si="75"/>
        <v/>
      </c>
      <c r="D539" s="5" t="str">
        <f t="shared" si="75"/>
        <v/>
      </c>
      <c r="E539" s="5" t="str">
        <f t="shared" si="75"/>
        <v/>
      </c>
      <c r="F539" s="5" t="str">
        <f t="shared" si="75"/>
        <v/>
      </c>
      <c r="G539" s="5">
        <f t="shared" si="75"/>
        <v>0.11863369888256786</v>
      </c>
      <c r="H539" s="7">
        <f t="shared" si="67"/>
        <v>0.11863369888256786</v>
      </c>
      <c r="I539" s="6">
        <f t="shared" si="68"/>
        <v>71.180219329540719</v>
      </c>
      <c r="J539" s="4"/>
      <c r="K539" s="5">
        <f t="shared" si="69"/>
        <v>96.805098288175373</v>
      </c>
      <c r="L539" s="5">
        <f t="shared" si="70"/>
        <v>17.7912</v>
      </c>
      <c r="M539" s="5">
        <f t="shared" si="71"/>
        <v>79.013898288175369</v>
      </c>
      <c r="N539" s="4"/>
    </row>
    <row r="540" spans="1:14" ht="15.75" x14ac:dyDescent="0.25">
      <c r="A540" s="9" t="str">
        <f t="shared" si="72"/>
        <v>-</v>
      </c>
      <c r="B540" s="8">
        <v>605</v>
      </c>
      <c r="C540" s="5" t="str">
        <f t="shared" si="75"/>
        <v/>
      </c>
      <c r="D540" s="5" t="str">
        <f t="shared" si="75"/>
        <v/>
      </c>
      <c r="E540" s="5" t="str">
        <f t="shared" si="75"/>
        <v/>
      </c>
      <c r="F540" s="5" t="str">
        <f t="shared" si="75"/>
        <v/>
      </c>
      <c r="G540" s="5">
        <f t="shared" si="75"/>
        <v>0.11773823092386945</v>
      </c>
      <c r="H540" s="7">
        <f t="shared" si="67"/>
        <v>0.11773823092386945</v>
      </c>
      <c r="I540" s="6">
        <f t="shared" si="68"/>
        <v>71.231629708941014</v>
      </c>
      <c r="J540" s="4"/>
      <c r="K540" s="5">
        <f t="shared" si="69"/>
        <v>96.87501640415978</v>
      </c>
      <c r="L540" s="5">
        <f t="shared" si="70"/>
        <v>17.93946</v>
      </c>
      <c r="M540" s="5">
        <f t="shared" si="71"/>
        <v>78.935556404159783</v>
      </c>
      <c r="N540" s="4"/>
    </row>
    <row r="541" spans="1:14" ht="15.75" x14ac:dyDescent="0.25">
      <c r="A541" s="9" t="str">
        <f t="shared" si="72"/>
        <v>-</v>
      </c>
      <c r="B541" s="8">
        <v>610</v>
      </c>
      <c r="C541" s="5" t="str">
        <f t="shared" si="75"/>
        <v/>
      </c>
      <c r="D541" s="5" t="str">
        <f t="shared" si="75"/>
        <v/>
      </c>
      <c r="E541" s="5" t="str">
        <f t="shared" si="75"/>
        <v/>
      </c>
      <c r="F541" s="5" t="str">
        <f t="shared" si="75"/>
        <v/>
      </c>
      <c r="G541" s="5">
        <f t="shared" si="75"/>
        <v>0.11685680922475278</v>
      </c>
      <c r="H541" s="7">
        <f t="shared" si="67"/>
        <v>0.11685680922475278</v>
      </c>
      <c r="I541" s="6">
        <f t="shared" si="68"/>
        <v>71.282653627099194</v>
      </c>
      <c r="J541" s="4"/>
      <c r="K541" s="5">
        <f t="shared" si="69"/>
        <v>96.944408932854898</v>
      </c>
      <c r="L541" s="5">
        <f t="shared" si="70"/>
        <v>18.087719999999997</v>
      </c>
      <c r="M541" s="5">
        <f t="shared" si="71"/>
        <v>78.856688932854894</v>
      </c>
      <c r="N541" s="4"/>
    </row>
    <row r="542" spans="1:14" ht="15.75" x14ac:dyDescent="0.25">
      <c r="A542" s="9" t="str">
        <f t="shared" si="72"/>
        <v>-</v>
      </c>
      <c r="B542" s="8">
        <v>615</v>
      </c>
      <c r="C542" s="5" t="str">
        <f t="shared" si="75"/>
        <v/>
      </c>
      <c r="D542" s="5" t="str">
        <f t="shared" si="75"/>
        <v/>
      </c>
      <c r="E542" s="5" t="str">
        <f t="shared" si="75"/>
        <v/>
      </c>
      <c r="F542" s="5" t="str">
        <f t="shared" si="75"/>
        <v/>
      </c>
      <c r="G542" s="5">
        <f t="shared" si="75"/>
        <v>0.11598910101035956</v>
      </c>
      <c r="H542" s="7">
        <f t="shared" si="67"/>
        <v>0.11598910101035956</v>
      </c>
      <c r="I542" s="6">
        <f t="shared" si="68"/>
        <v>71.333297121371132</v>
      </c>
      <c r="J542" s="4"/>
      <c r="K542" s="5">
        <f t="shared" si="69"/>
        <v>97.01328408506474</v>
      </c>
      <c r="L542" s="5">
        <f t="shared" si="70"/>
        <v>18.235979999999998</v>
      </c>
      <c r="M542" s="5">
        <f t="shared" si="71"/>
        <v>78.777304085064742</v>
      </c>
      <c r="N542" s="4"/>
    </row>
    <row r="543" spans="1:14" ht="15.75" x14ac:dyDescent="0.25">
      <c r="A543" s="9" t="str">
        <f t="shared" si="72"/>
        <v>-</v>
      </c>
      <c r="B543" s="8">
        <v>620</v>
      </c>
      <c r="C543" s="5" t="str">
        <f t="shared" si="75"/>
        <v/>
      </c>
      <c r="D543" s="5" t="str">
        <f t="shared" si="75"/>
        <v/>
      </c>
      <c r="E543" s="5" t="str">
        <f t="shared" si="75"/>
        <v/>
      </c>
      <c r="F543" s="5" t="str">
        <f t="shared" si="75"/>
        <v/>
      </c>
      <c r="G543" s="5">
        <f t="shared" si="75"/>
        <v>0.1151347840107349</v>
      </c>
      <c r="H543" s="7">
        <f t="shared" si="67"/>
        <v>0.1151347840107349</v>
      </c>
      <c r="I543" s="6">
        <f t="shared" si="68"/>
        <v>71.383566086655634</v>
      </c>
      <c r="J543" s="4"/>
      <c r="K543" s="5">
        <f t="shared" si="69"/>
        <v>97.081649877851675</v>
      </c>
      <c r="L543" s="5">
        <f t="shared" si="70"/>
        <v>18.384239999999998</v>
      </c>
      <c r="M543" s="5">
        <f t="shared" si="71"/>
        <v>78.697409877851669</v>
      </c>
      <c r="N543" s="4"/>
    </row>
    <row r="544" spans="1:14" ht="15.75" x14ac:dyDescent="0.25">
      <c r="A544" s="9" t="str">
        <f t="shared" si="72"/>
        <v>-</v>
      </c>
      <c r="B544" s="8">
        <v>625</v>
      </c>
      <c r="C544" s="5" t="str">
        <f t="shared" si="75"/>
        <v/>
      </c>
      <c r="D544" s="5" t="str">
        <f t="shared" si="75"/>
        <v/>
      </c>
      <c r="E544" s="5" t="str">
        <f t="shared" si="75"/>
        <v/>
      </c>
      <c r="F544" s="5" t="str">
        <f t="shared" si="75"/>
        <v/>
      </c>
      <c r="G544" s="5">
        <f t="shared" si="75"/>
        <v>0.11429354604779829</v>
      </c>
      <c r="H544" s="7">
        <f t="shared" si="67"/>
        <v>0.11429354604779829</v>
      </c>
      <c r="I544" s="6">
        <f t="shared" si="68"/>
        <v>71.433466279873926</v>
      </c>
      <c r="J544" s="4"/>
      <c r="K544" s="5">
        <f t="shared" si="69"/>
        <v>97.14951414062854</v>
      </c>
      <c r="L544" s="5">
        <f t="shared" si="70"/>
        <v>18.532499999999999</v>
      </c>
      <c r="M544" s="5">
        <f t="shared" si="71"/>
        <v>78.617014140628541</v>
      </c>
      <c r="N544" s="4"/>
    </row>
    <row r="545" spans="1:14" ht="15.75" x14ac:dyDescent="0.25">
      <c r="A545" s="9" t="str">
        <f t="shared" si="72"/>
        <v>-</v>
      </c>
      <c r="B545" s="8">
        <v>630</v>
      </c>
      <c r="C545" s="5" t="str">
        <f t="shared" si="75"/>
        <v/>
      </c>
      <c r="D545" s="5" t="str">
        <f t="shared" si="75"/>
        <v/>
      </c>
      <c r="E545" s="5" t="str">
        <f t="shared" si="75"/>
        <v/>
      </c>
      <c r="F545" s="5" t="str">
        <f t="shared" si="75"/>
        <v/>
      </c>
      <c r="G545" s="5">
        <f t="shared" si="75"/>
        <v>0.113465084641703</v>
      </c>
      <c r="H545" s="7">
        <f t="shared" si="67"/>
        <v>0.113465084641703</v>
      </c>
      <c r="I545" s="6">
        <f t="shared" si="68"/>
        <v>71.483003324272886</v>
      </c>
      <c r="J545" s="4"/>
      <c r="K545" s="5">
        <f t="shared" si="69"/>
        <v>97.216884521011124</v>
      </c>
      <c r="L545" s="5">
        <f t="shared" si="70"/>
        <v>18.680759999999999</v>
      </c>
      <c r="M545" s="5">
        <f t="shared" si="71"/>
        <v>78.536124521011118</v>
      </c>
      <c r="N545" s="4"/>
    </row>
    <row r="546" spans="1:14" ht="15.75" x14ac:dyDescent="0.25">
      <c r="A546" s="9" t="str">
        <f t="shared" si="72"/>
        <v>-</v>
      </c>
      <c r="B546" s="8">
        <v>635</v>
      </c>
      <c r="C546" s="5" t="str">
        <f t="shared" si="75"/>
        <v/>
      </c>
      <c r="D546" s="5" t="str">
        <f t="shared" si="75"/>
        <v/>
      </c>
      <c r="E546" s="5" t="str">
        <f t="shared" si="75"/>
        <v/>
      </c>
      <c r="F546" s="5" t="str">
        <f t="shared" si="75"/>
        <v/>
      </c>
      <c r="G546" s="5">
        <f t="shared" si="75"/>
        <v>0.11264910663553047</v>
      </c>
      <c r="H546" s="7">
        <f t="shared" si="67"/>
        <v>0.11264910663553047</v>
      </c>
      <c r="I546" s="6">
        <f t="shared" si="68"/>
        <v>71.532182713561852</v>
      </c>
      <c r="J546" s="4"/>
      <c r="K546" s="5">
        <f t="shared" si="69"/>
        <v>97.283768490444118</v>
      </c>
      <c r="L546" s="5">
        <f t="shared" si="70"/>
        <v>18.82902</v>
      </c>
      <c r="M546" s="5">
        <f t="shared" si="71"/>
        <v>78.454748490444118</v>
      </c>
      <c r="N546" s="4"/>
    </row>
    <row r="547" spans="1:14" ht="15.75" x14ac:dyDescent="0.25">
      <c r="A547" s="9" t="str">
        <f t="shared" si="72"/>
        <v>-</v>
      </c>
      <c r="B547" s="8">
        <v>640</v>
      </c>
      <c r="C547" s="5" t="str">
        <f t="shared" ref="C547:G562" si="76">IF(AND($B547&gt;=C$414,$B547&lt;=C$415),(C$416/60)*$B547^(-C$417),"")</f>
        <v/>
      </c>
      <c r="D547" s="5" t="str">
        <f t="shared" si="76"/>
        <v/>
      </c>
      <c r="E547" s="5" t="str">
        <f t="shared" si="76"/>
        <v/>
      </c>
      <c r="F547" s="5" t="str">
        <f t="shared" si="76"/>
        <v/>
      </c>
      <c r="G547" s="5">
        <f t="shared" si="76"/>
        <v>0.11184532783732709</v>
      </c>
      <c r="H547" s="7">
        <f t="shared" ref="H547:H610" si="77">AVERAGE(C547:G547)</f>
        <v>0.11184532783732709</v>
      </c>
      <c r="I547" s="6">
        <f t="shared" ref="I547:I610" si="78">H547*B547</f>
        <v>71.581009815889331</v>
      </c>
      <c r="J547" s="4"/>
      <c r="K547" s="5">
        <f t="shared" ref="K547:K610" si="79">$C$406*I547/1000</f>
        <v>97.350173349609491</v>
      </c>
      <c r="L547" s="5">
        <f t="shared" ref="L547:L610" si="80">B547*60*$C$407/1000</f>
        <v>18.97728</v>
      </c>
      <c r="M547" s="5">
        <f t="shared" ref="M547:M610" si="81">MAX(0,K547-L547)</f>
        <v>78.372893349609484</v>
      </c>
      <c r="N547" s="4"/>
    </row>
    <row r="548" spans="1:14" ht="15.75" x14ac:dyDescent="0.25">
      <c r="A548" s="9" t="str">
        <f t="shared" ref="A548:A611" si="82">IF(M548=$C$408,"MAX","-")</f>
        <v>-</v>
      </c>
      <c r="B548" s="8">
        <v>645</v>
      </c>
      <c r="C548" s="5" t="str">
        <f t="shared" si="76"/>
        <v/>
      </c>
      <c r="D548" s="5" t="str">
        <f t="shared" si="76"/>
        <v/>
      </c>
      <c r="E548" s="5" t="str">
        <f t="shared" si="76"/>
        <v/>
      </c>
      <c r="F548" s="5" t="str">
        <f t="shared" si="76"/>
        <v/>
      </c>
      <c r="G548" s="5">
        <f t="shared" si="76"/>
        <v>0.111053472678555</v>
      </c>
      <c r="H548" s="7">
        <f t="shared" si="77"/>
        <v>0.111053472678555</v>
      </c>
      <c r="I548" s="6">
        <f t="shared" si="78"/>
        <v>71.629489877667979</v>
      </c>
      <c r="J548" s="4"/>
      <c r="K548" s="5">
        <f t="shared" si="79"/>
        <v>97.416106233628454</v>
      </c>
      <c r="L548" s="5">
        <f t="shared" si="80"/>
        <v>19.125539999999997</v>
      </c>
      <c r="M548" s="5">
        <f t="shared" si="81"/>
        <v>78.290566233628454</v>
      </c>
      <c r="N548" s="4"/>
    </row>
    <row r="549" spans="1:14" ht="15.75" x14ac:dyDescent="0.25">
      <c r="A549" s="9" t="str">
        <f t="shared" si="82"/>
        <v>-</v>
      </c>
      <c r="B549" s="8">
        <v>650</v>
      </c>
      <c r="C549" s="5" t="str">
        <f t="shared" si="76"/>
        <v/>
      </c>
      <c r="D549" s="5" t="str">
        <f t="shared" si="76"/>
        <v/>
      </c>
      <c r="E549" s="5" t="str">
        <f t="shared" si="76"/>
        <v/>
      </c>
      <c r="F549" s="5" t="str">
        <f t="shared" si="76"/>
        <v/>
      </c>
      <c r="G549" s="5">
        <f t="shared" si="76"/>
        <v>0.11027327388808374</v>
      </c>
      <c r="H549" s="7">
        <f t="shared" si="77"/>
        <v>0.11027327388808374</v>
      </c>
      <c r="I549" s="6">
        <f t="shared" si="78"/>
        <v>71.677628027254428</v>
      </c>
      <c r="J549" s="4"/>
      <c r="K549" s="5">
        <f t="shared" si="79"/>
        <v>97.481574117066017</v>
      </c>
      <c r="L549" s="5">
        <f t="shared" si="80"/>
        <v>19.273799999999998</v>
      </c>
      <c r="M549" s="5">
        <f t="shared" si="81"/>
        <v>78.207774117066023</v>
      </c>
      <c r="N549" s="4"/>
    </row>
    <row r="550" spans="1:14" ht="15.75" x14ac:dyDescent="0.25">
      <c r="A550" s="9" t="str">
        <f t="shared" si="82"/>
        <v>-</v>
      </c>
      <c r="B550" s="8">
        <v>655</v>
      </c>
      <c r="C550" s="5" t="str">
        <f t="shared" si="76"/>
        <v/>
      </c>
      <c r="D550" s="5" t="str">
        <f t="shared" si="76"/>
        <v/>
      </c>
      <c r="E550" s="5" t="str">
        <f t="shared" si="76"/>
        <v/>
      </c>
      <c r="F550" s="5" t="str">
        <f t="shared" si="76"/>
        <v/>
      </c>
      <c r="G550" s="5">
        <f t="shared" si="76"/>
        <v>0.10950447218090158</v>
      </c>
      <c r="H550" s="7">
        <f t="shared" si="77"/>
        <v>0.10950447218090158</v>
      </c>
      <c r="I550" s="6">
        <f t="shared" si="78"/>
        <v>71.725429278490537</v>
      </c>
      <c r="J550" s="4"/>
      <c r="K550" s="5">
        <f t="shared" si="79"/>
        <v>97.546583818747138</v>
      </c>
      <c r="L550" s="5">
        <f t="shared" si="80"/>
        <v>19.422059999999998</v>
      </c>
      <c r="M550" s="5">
        <f t="shared" si="81"/>
        <v>78.124523818747136</v>
      </c>
      <c r="N550" s="4"/>
    </row>
    <row r="551" spans="1:14" ht="15.75" x14ac:dyDescent="0.25">
      <c r="A551" s="9" t="str">
        <f t="shared" si="82"/>
        <v>-</v>
      </c>
      <c r="B551" s="8">
        <v>660</v>
      </c>
      <c r="C551" s="5" t="str">
        <f t="shared" si="76"/>
        <v/>
      </c>
      <c r="D551" s="5" t="str">
        <f t="shared" si="76"/>
        <v/>
      </c>
      <c r="E551" s="5" t="str">
        <f t="shared" si="76"/>
        <v/>
      </c>
      <c r="F551" s="5" t="str">
        <f t="shared" si="76"/>
        <v/>
      </c>
      <c r="G551" s="5">
        <f t="shared" si="76"/>
        <v>0.10874681596077529</v>
      </c>
      <c r="H551" s="7">
        <f t="shared" si="77"/>
        <v>0.10874681596077529</v>
      </c>
      <c r="I551" s="6">
        <f t="shared" si="78"/>
        <v>71.77289853411169</v>
      </c>
      <c r="J551" s="4"/>
      <c r="K551" s="5">
        <f t="shared" si="79"/>
        <v>97.611142006391887</v>
      </c>
      <c r="L551" s="5">
        <f t="shared" si="80"/>
        <v>19.570319999999999</v>
      </c>
      <c r="M551" s="5">
        <f t="shared" si="81"/>
        <v>78.040822006391892</v>
      </c>
      <c r="N551" s="4"/>
    </row>
    <row r="552" spans="1:14" ht="15.75" x14ac:dyDescent="0.25">
      <c r="A552" s="9" t="str">
        <f t="shared" si="82"/>
        <v>-</v>
      </c>
      <c r="B552" s="8">
        <v>665</v>
      </c>
      <c r="C552" s="5" t="str">
        <f t="shared" si="76"/>
        <v/>
      </c>
      <c r="D552" s="5" t="str">
        <f t="shared" si="76"/>
        <v/>
      </c>
      <c r="E552" s="5" t="str">
        <f t="shared" si="76"/>
        <v/>
      </c>
      <c r="F552" s="5" t="str">
        <f t="shared" si="76"/>
        <v/>
      </c>
      <c r="G552" s="5">
        <f t="shared" si="76"/>
        <v>0.10800006103613499</v>
      </c>
      <c r="H552" s="7">
        <f t="shared" si="77"/>
        <v>0.10800006103613499</v>
      </c>
      <c r="I552" s="6">
        <f t="shared" si="78"/>
        <v>71.820040589029773</v>
      </c>
      <c r="J552" s="4"/>
      <c r="K552" s="5">
        <f t="shared" si="79"/>
        <v>97.675255201080489</v>
      </c>
      <c r="L552" s="5">
        <f t="shared" si="80"/>
        <v>19.718579999999999</v>
      </c>
      <c r="M552" s="5">
        <f t="shared" si="81"/>
        <v>77.956675201080486</v>
      </c>
      <c r="N552" s="4"/>
    </row>
    <row r="553" spans="1:14" ht="15.75" x14ac:dyDescent="0.25">
      <c r="A553" s="9" t="str">
        <f t="shared" si="82"/>
        <v>-</v>
      </c>
      <c r="B553" s="8">
        <v>670</v>
      </c>
      <c r="C553" s="5" t="str">
        <f t="shared" si="76"/>
        <v/>
      </c>
      <c r="D553" s="5" t="str">
        <f t="shared" si="76"/>
        <v/>
      </c>
      <c r="E553" s="5" t="str">
        <f t="shared" si="76"/>
        <v/>
      </c>
      <c r="F553" s="5" t="str">
        <f t="shared" si="76"/>
        <v/>
      </c>
      <c r="G553" s="5">
        <f t="shared" si="76"/>
        <v>0.10726397034849895</v>
      </c>
      <c r="H553" s="7">
        <f t="shared" si="77"/>
        <v>0.10726397034849895</v>
      </c>
      <c r="I553" s="6">
        <f t="shared" si="78"/>
        <v>71.866860133494299</v>
      </c>
      <c r="J553" s="4"/>
      <c r="K553" s="5">
        <f t="shared" si="79"/>
        <v>97.738929781552244</v>
      </c>
      <c r="L553" s="5">
        <f t="shared" si="80"/>
        <v>19.86684</v>
      </c>
      <c r="M553" s="5">
        <f t="shared" si="81"/>
        <v>77.872089781552248</v>
      </c>
      <c r="N553" s="4"/>
    </row>
    <row r="554" spans="1:14" ht="15.75" x14ac:dyDescent="0.25">
      <c r="A554" s="9" t="str">
        <f t="shared" si="82"/>
        <v>-</v>
      </c>
      <c r="B554" s="8">
        <v>675</v>
      </c>
      <c r="C554" s="5" t="str">
        <f t="shared" si="76"/>
        <v/>
      </c>
      <c r="D554" s="5" t="str">
        <f t="shared" si="76"/>
        <v/>
      </c>
      <c r="E554" s="5" t="str">
        <f t="shared" si="76"/>
        <v/>
      </c>
      <c r="F554" s="5" t="str">
        <f t="shared" si="76"/>
        <v/>
      </c>
      <c r="G554" s="5">
        <f t="shared" si="76"/>
        <v>0.10653831371279771</v>
      </c>
      <c r="H554" s="7">
        <f t="shared" si="77"/>
        <v>0.10653831371279771</v>
      </c>
      <c r="I554" s="6">
        <f t="shared" si="78"/>
        <v>71.913361756138457</v>
      </c>
      <c r="J554" s="4"/>
      <c r="K554" s="5">
        <f t="shared" si="79"/>
        <v>97.802171988348306</v>
      </c>
      <c r="L554" s="5">
        <f t="shared" si="80"/>
        <v>20.015099999999997</v>
      </c>
      <c r="M554" s="5">
        <f t="shared" si="81"/>
        <v>77.787071988348316</v>
      </c>
      <c r="N554" s="4"/>
    </row>
    <row r="555" spans="1:14" ht="15.75" x14ac:dyDescent="0.25">
      <c r="A555" s="9" t="str">
        <f t="shared" si="82"/>
        <v>-</v>
      </c>
      <c r="B555" s="8">
        <v>680</v>
      </c>
      <c r="C555" s="5" t="str">
        <f t="shared" si="76"/>
        <v/>
      </c>
      <c r="D555" s="5" t="str">
        <f t="shared" si="76"/>
        <v/>
      </c>
      <c r="E555" s="5" t="str">
        <f t="shared" si="76"/>
        <v/>
      </c>
      <c r="F555" s="5" t="str">
        <f t="shared" si="76"/>
        <v/>
      </c>
      <c r="G555" s="5">
        <f t="shared" si="76"/>
        <v>0.10582286756899251</v>
      </c>
      <c r="H555" s="7">
        <f t="shared" si="77"/>
        <v>0.10582286756899251</v>
      </c>
      <c r="I555" s="6">
        <f t="shared" si="78"/>
        <v>71.959549946914905</v>
      </c>
      <c r="J555" s="4"/>
      <c r="K555" s="5">
        <f t="shared" si="79"/>
        <v>97.864987927804265</v>
      </c>
      <c r="L555" s="5">
        <f t="shared" si="80"/>
        <v>20.163360000000001</v>
      </c>
      <c r="M555" s="5">
        <f t="shared" si="81"/>
        <v>77.701627927804267</v>
      </c>
      <c r="N555" s="4"/>
    </row>
    <row r="556" spans="1:14" ht="15.75" x14ac:dyDescent="0.25">
      <c r="A556" s="9" t="str">
        <f t="shared" si="82"/>
        <v>-</v>
      </c>
      <c r="B556" s="8">
        <v>685</v>
      </c>
      <c r="C556" s="5" t="str">
        <f t="shared" si="76"/>
        <v/>
      </c>
      <c r="D556" s="5" t="str">
        <f t="shared" si="76"/>
        <v/>
      </c>
      <c r="E556" s="5" t="str">
        <f t="shared" si="76"/>
        <v/>
      </c>
      <c r="F556" s="5" t="str">
        <f t="shared" si="76"/>
        <v/>
      </c>
      <c r="G556" s="5">
        <f t="shared" si="76"/>
        <v>0.10511741474441604</v>
      </c>
      <c r="H556" s="7">
        <f t="shared" si="77"/>
        <v>0.10511741474441604</v>
      </c>
      <c r="I556" s="6">
        <f t="shared" si="78"/>
        <v>72.005429099924982</v>
      </c>
      <c r="J556" s="4"/>
      <c r="K556" s="5">
        <f t="shared" si="79"/>
        <v>97.927383575897963</v>
      </c>
      <c r="L556" s="5">
        <f t="shared" si="80"/>
        <v>20.311619999999998</v>
      </c>
      <c r="M556" s="5">
        <f t="shared" si="81"/>
        <v>77.615763575897972</v>
      </c>
      <c r="N556" s="4"/>
    </row>
    <row r="557" spans="1:14" ht="15.75" x14ac:dyDescent="0.25">
      <c r="A557" s="9" t="str">
        <f t="shared" si="82"/>
        <v>-</v>
      </c>
      <c r="B557" s="8">
        <v>690</v>
      </c>
      <c r="C557" s="5" t="str">
        <f t="shared" si="76"/>
        <v/>
      </c>
      <c r="D557" s="5" t="str">
        <f t="shared" si="76"/>
        <v/>
      </c>
      <c r="E557" s="5" t="str">
        <f t="shared" si="76"/>
        <v/>
      </c>
      <c r="F557" s="5" t="str">
        <f t="shared" si="76"/>
        <v/>
      </c>
      <c r="G557" s="5">
        <f t="shared" si="76"/>
        <v>0.10442174422630182</v>
      </c>
      <c r="H557" s="7">
        <f t="shared" si="77"/>
        <v>0.10442174422630182</v>
      </c>
      <c r="I557" s="6">
        <f t="shared" si="78"/>
        <v>72.051003516148256</v>
      </c>
      <c r="J557" s="4"/>
      <c r="K557" s="5">
        <f t="shared" si="79"/>
        <v>97.989364781961626</v>
      </c>
      <c r="L557" s="5">
        <f t="shared" si="80"/>
        <v>20.459879999999998</v>
      </c>
      <c r="M557" s="5">
        <f t="shared" si="81"/>
        <v>77.529484781961628</v>
      </c>
      <c r="N557" s="4"/>
    </row>
    <row r="558" spans="1:14" ht="15.75" x14ac:dyDescent="0.25">
      <c r="A558" s="9" t="str">
        <f t="shared" si="82"/>
        <v>-</v>
      </c>
      <c r="B558" s="8">
        <v>695</v>
      </c>
      <c r="C558" s="5" t="str">
        <f t="shared" si="76"/>
        <v/>
      </c>
      <c r="D558" s="5" t="str">
        <f t="shared" si="76"/>
        <v/>
      </c>
      <c r="E558" s="5" t="str">
        <f t="shared" si="76"/>
        <v/>
      </c>
      <c r="F558" s="5" t="str">
        <f t="shared" si="76"/>
        <v/>
      </c>
      <c r="G558" s="5">
        <f t="shared" si="76"/>
        <v>0.10373565094399045</v>
      </c>
      <c r="H558" s="7">
        <f t="shared" si="77"/>
        <v>0.10373565094399045</v>
      </c>
      <c r="I558" s="6">
        <f t="shared" si="78"/>
        <v>72.096277406073369</v>
      </c>
      <c r="J558" s="4"/>
      <c r="K558" s="5">
        <f t="shared" si="79"/>
        <v>98.050937272259773</v>
      </c>
      <c r="L558" s="5">
        <f t="shared" si="80"/>
        <v>20.608139999999999</v>
      </c>
      <c r="M558" s="5">
        <f t="shared" si="81"/>
        <v>77.442797272259781</v>
      </c>
      <c r="N558" s="4"/>
    </row>
    <row r="559" spans="1:14" ht="15.75" x14ac:dyDescent="0.25">
      <c r="A559" s="9" t="str">
        <f t="shared" si="82"/>
        <v>-</v>
      </c>
      <c r="B559" s="8">
        <v>700</v>
      </c>
      <c r="C559" s="5" t="str">
        <f t="shared" si="76"/>
        <v/>
      </c>
      <c r="D559" s="5" t="str">
        <f t="shared" si="76"/>
        <v/>
      </c>
      <c r="E559" s="5" t="str">
        <f t="shared" si="76"/>
        <v/>
      </c>
      <c r="F559" s="5" t="str">
        <f t="shared" si="76"/>
        <v/>
      </c>
      <c r="G559" s="5">
        <f t="shared" si="76"/>
        <v>0.1030589355603401</v>
      </c>
      <c r="H559" s="7">
        <f t="shared" si="77"/>
        <v>0.1030589355603401</v>
      </c>
      <c r="I559" s="6">
        <f t="shared" si="78"/>
        <v>72.141254892238067</v>
      </c>
      <c r="J559" s="4"/>
      <c r="K559" s="5">
        <f t="shared" si="79"/>
        <v>98.112106653443774</v>
      </c>
      <c r="L559" s="5">
        <f t="shared" si="80"/>
        <v>20.756399999999999</v>
      </c>
      <c r="M559" s="5">
        <f t="shared" si="81"/>
        <v>77.355706653443775</v>
      </c>
      <c r="N559" s="4"/>
    </row>
    <row r="560" spans="1:14" ht="15.75" x14ac:dyDescent="0.25">
      <c r="A560" s="9" t="str">
        <f t="shared" si="82"/>
        <v>-</v>
      </c>
      <c r="B560" s="8">
        <v>705</v>
      </c>
      <c r="C560" s="5" t="str">
        <f t="shared" si="76"/>
        <v/>
      </c>
      <c r="D560" s="5" t="str">
        <f t="shared" si="76"/>
        <v/>
      </c>
      <c r="E560" s="5" t="str">
        <f t="shared" si="76"/>
        <v/>
      </c>
      <c r="F560" s="5" t="str">
        <f t="shared" si="76"/>
        <v/>
      </c>
      <c r="G560" s="5">
        <f t="shared" si="76"/>
        <v>0.10239140427188485</v>
      </c>
      <c r="H560" s="7">
        <f t="shared" si="77"/>
        <v>0.10239140427188485</v>
      </c>
      <c r="I560" s="6">
        <f t="shared" si="78"/>
        <v>72.185940011678824</v>
      </c>
      <c r="J560" s="4"/>
      <c r="K560" s="5">
        <f t="shared" si="79"/>
        <v>98.172878415883204</v>
      </c>
      <c r="L560" s="5">
        <f t="shared" si="80"/>
        <v>20.90466</v>
      </c>
      <c r="M560" s="5">
        <f t="shared" si="81"/>
        <v>77.268218415883211</v>
      </c>
      <c r="N560" s="4"/>
    </row>
    <row r="561" spans="1:14" ht="15.75" x14ac:dyDescent="0.25">
      <c r="A561" s="9" t="str">
        <f t="shared" si="82"/>
        <v>-</v>
      </c>
      <c r="B561" s="8">
        <v>710</v>
      </c>
      <c r="C561" s="5" t="str">
        <f t="shared" si="76"/>
        <v/>
      </c>
      <c r="D561" s="5" t="str">
        <f t="shared" si="76"/>
        <v/>
      </c>
      <c r="E561" s="5" t="str">
        <f t="shared" si="76"/>
        <v/>
      </c>
      <c r="F561" s="5" t="str">
        <f t="shared" si="76"/>
        <v/>
      </c>
      <c r="G561" s="5">
        <f t="shared" si="76"/>
        <v>0.10173286861731912</v>
      </c>
      <c r="H561" s="7">
        <f t="shared" si="77"/>
        <v>0.10173286861731912</v>
      </c>
      <c r="I561" s="6">
        <f t="shared" si="78"/>
        <v>72.23033671829657</v>
      </c>
      <c r="J561" s="4"/>
      <c r="K561" s="5">
        <f t="shared" si="79"/>
        <v>98.233257936883334</v>
      </c>
      <c r="L561" s="5">
        <f t="shared" si="80"/>
        <v>21.052919999999997</v>
      </c>
      <c r="M561" s="5">
        <f t="shared" si="81"/>
        <v>77.180337936883333</v>
      </c>
      <c r="N561" s="4"/>
    </row>
    <row r="562" spans="1:14" ht="15.75" x14ac:dyDescent="0.25">
      <c r="A562" s="9" t="str">
        <f t="shared" si="82"/>
        <v>-</v>
      </c>
      <c r="B562" s="8">
        <v>715</v>
      </c>
      <c r="C562" s="5" t="str">
        <f t="shared" si="76"/>
        <v/>
      </c>
      <c r="D562" s="5" t="str">
        <f t="shared" si="76"/>
        <v/>
      </c>
      <c r="E562" s="5" t="str">
        <f t="shared" si="76"/>
        <v/>
      </c>
      <c r="F562" s="5" t="str">
        <f t="shared" si="76"/>
        <v/>
      </c>
      <c r="G562" s="5">
        <f t="shared" si="76"/>
        <v>0.10108314529390196</v>
      </c>
      <c r="H562" s="7">
        <f t="shared" si="77"/>
        <v>0.10108314529390196</v>
      </c>
      <c r="I562" s="6">
        <f t="shared" si="78"/>
        <v>72.274448885139904</v>
      </c>
      <c r="J562" s="4"/>
      <c r="K562" s="5">
        <f t="shared" si="79"/>
        <v>98.293250483790274</v>
      </c>
      <c r="L562" s="5">
        <f t="shared" si="80"/>
        <v>21.201180000000001</v>
      </c>
      <c r="M562" s="5">
        <f t="shared" si="81"/>
        <v>77.09207048379028</v>
      </c>
      <c r="N562" s="4"/>
    </row>
    <row r="563" spans="1:14" ht="15.75" x14ac:dyDescent="0.25">
      <c r="A563" s="9" t="str">
        <f t="shared" si="82"/>
        <v>-</v>
      </c>
      <c r="B563" s="8">
        <v>720</v>
      </c>
      <c r="C563" s="5" t="str">
        <f t="shared" ref="C563:G578" si="83">IF(AND($B563&gt;=C$414,$B563&lt;=C$415),(C$416/60)*$B563^(-C$417),"")</f>
        <v/>
      </c>
      <c r="D563" s="5" t="str">
        <f t="shared" si="83"/>
        <v/>
      </c>
      <c r="E563" s="5" t="str">
        <f t="shared" si="83"/>
        <v/>
      </c>
      <c r="F563" s="5" t="str">
        <f t="shared" si="83"/>
        <v/>
      </c>
      <c r="G563" s="5">
        <f t="shared" si="83"/>
        <v>0.10044205598140359</v>
      </c>
      <c r="H563" s="7">
        <f t="shared" si="77"/>
        <v>0.10044205598140359</v>
      </c>
      <c r="I563" s="6">
        <f t="shared" si="78"/>
        <v>72.318280306610575</v>
      </c>
      <c r="J563" s="4"/>
      <c r="K563" s="5">
        <f t="shared" si="79"/>
        <v>98.352861216990377</v>
      </c>
      <c r="L563" s="5">
        <f t="shared" si="80"/>
        <v>21.349439999999998</v>
      </c>
      <c r="M563" s="5">
        <f t="shared" si="81"/>
        <v>77.003421216990375</v>
      </c>
      <c r="N563" s="4"/>
    </row>
    <row r="564" spans="1:14" ht="15.75" x14ac:dyDescent="0.25">
      <c r="A564" s="9" t="str">
        <f t="shared" si="82"/>
        <v>-</v>
      </c>
      <c r="B564" s="8">
        <v>725</v>
      </c>
      <c r="C564" s="5" t="str">
        <f t="shared" si="83"/>
        <v/>
      </c>
      <c r="D564" s="5" t="str">
        <f t="shared" si="83"/>
        <v/>
      </c>
      <c r="E564" s="5" t="str">
        <f t="shared" si="83"/>
        <v/>
      </c>
      <c r="F564" s="5" t="str">
        <f t="shared" si="83"/>
        <v/>
      </c>
      <c r="G564" s="5">
        <f t="shared" si="83"/>
        <v>9.9809427173233545E-2</v>
      </c>
      <c r="H564" s="7">
        <f t="shared" si="77"/>
        <v>9.9809427173233545E-2</v>
      </c>
      <c r="I564" s="6">
        <f t="shared" si="78"/>
        <v>72.361834700594315</v>
      </c>
      <c r="J564" s="4"/>
      <c r="K564" s="5">
        <f t="shared" si="79"/>
        <v>98.412095192808266</v>
      </c>
      <c r="L564" s="5">
        <f t="shared" si="80"/>
        <v>21.497699999999998</v>
      </c>
      <c r="M564" s="5">
        <f t="shared" si="81"/>
        <v>76.914395192808271</v>
      </c>
      <c r="N564" s="4"/>
    </row>
    <row r="565" spans="1:14" ht="15.75" x14ac:dyDescent="0.25">
      <c r="A565" s="9" t="str">
        <f t="shared" si="82"/>
        <v>-</v>
      </c>
      <c r="B565" s="8">
        <v>730</v>
      </c>
      <c r="C565" s="5" t="str">
        <f t="shared" si="83"/>
        <v/>
      </c>
      <c r="D565" s="5" t="str">
        <f t="shared" si="83"/>
        <v/>
      </c>
      <c r="E565" s="5" t="str">
        <f t="shared" si="83"/>
        <v/>
      </c>
      <c r="F565" s="5" t="str">
        <f t="shared" si="83"/>
        <v/>
      </c>
      <c r="G565" s="5">
        <f t="shared" si="83"/>
        <v>9.9185090014409255E-2</v>
      </c>
      <c r="H565" s="7">
        <f t="shared" si="77"/>
        <v>9.9185090014409255E-2</v>
      </c>
      <c r="I565" s="6">
        <f t="shared" si="78"/>
        <v>72.405115710518757</v>
      </c>
      <c r="J565" s="4"/>
      <c r="K565" s="5">
        <f t="shared" si="79"/>
        <v>98.470957366305498</v>
      </c>
      <c r="L565" s="5">
        <f t="shared" si="80"/>
        <v>21.645959999999999</v>
      </c>
      <c r="M565" s="5">
        <f t="shared" si="81"/>
        <v>76.824997366305496</v>
      </c>
      <c r="N565" s="4"/>
    </row>
    <row r="566" spans="1:14" ht="15.75" x14ac:dyDescent="0.25">
      <c r="A566" s="9" t="str">
        <f t="shared" si="82"/>
        <v>-</v>
      </c>
      <c r="B566" s="8">
        <v>735</v>
      </c>
      <c r="C566" s="5" t="str">
        <f t="shared" si="83"/>
        <v/>
      </c>
      <c r="D566" s="5" t="str">
        <f t="shared" si="83"/>
        <v/>
      </c>
      <c r="E566" s="5" t="str">
        <f t="shared" si="83"/>
        <v/>
      </c>
      <c r="F566" s="5" t="str">
        <f t="shared" si="83"/>
        <v/>
      </c>
      <c r="G566" s="5">
        <f t="shared" si="83"/>
        <v>9.8568880146044924E-2</v>
      </c>
      <c r="H566" s="7">
        <f t="shared" si="77"/>
        <v>9.8568880146044924E-2</v>
      </c>
      <c r="I566" s="6">
        <f t="shared" si="78"/>
        <v>72.448126907343024</v>
      </c>
      <c r="J566" s="4"/>
      <c r="K566" s="5">
        <f t="shared" si="79"/>
        <v>98.52945259398652</v>
      </c>
      <c r="L566" s="5">
        <f t="shared" si="80"/>
        <v>21.794219999999999</v>
      </c>
      <c r="M566" s="5">
        <f t="shared" si="81"/>
        <v>76.735232593986524</v>
      </c>
      <c r="N566" s="4"/>
    </row>
    <row r="567" spans="1:14" ht="15.75" x14ac:dyDescent="0.25">
      <c r="A567" s="9" t="str">
        <f t="shared" si="82"/>
        <v>-</v>
      </c>
      <c r="B567" s="8">
        <v>740</v>
      </c>
      <c r="C567" s="5" t="str">
        <f t="shared" si="83"/>
        <v/>
      </c>
      <c r="D567" s="5" t="str">
        <f t="shared" si="83"/>
        <v/>
      </c>
      <c r="E567" s="5" t="str">
        <f t="shared" si="83"/>
        <v/>
      </c>
      <c r="F567" s="5" t="str">
        <f t="shared" si="83"/>
        <v/>
      </c>
      <c r="G567" s="5">
        <f t="shared" si="83"/>
        <v>9.7960637556055205E-2</v>
      </c>
      <c r="H567" s="7">
        <f t="shared" si="77"/>
        <v>9.7960637556055205E-2</v>
      </c>
      <c r="I567" s="6">
        <f t="shared" si="78"/>
        <v>72.490871791480856</v>
      </c>
      <c r="J567" s="4"/>
      <c r="K567" s="5">
        <f t="shared" si="79"/>
        <v>98.587585636413962</v>
      </c>
      <c r="L567" s="5">
        <f t="shared" si="80"/>
        <v>21.94248</v>
      </c>
      <c r="M567" s="5">
        <f t="shared" si="81"/>
        <v>76.645105636413959</v>
      </c>
      <c r="N567" s="4"/>
    </row>
    <row r="568" spans="1:14" ht="15.75" x14ac:dyDescent="0.25">
      <c r="A568" s="9" t="str">
        <f t="shared" si="82"/>
        <v>-</v>
      </c>
      <c r="B568" s="8">
        <v>745</v>
      </c>
      <c r="C568" s="5" t="str">
        <f t="shared" si="83"/>
        <v/>
      </c>
      <c r="D568" s="5" t="str">
        <f t="shared" si="83"/>
        <v/>
      </c>
      <c r="E568" s="5" t="str">
        <f t="shared" si="83"/>
        <v/>
      </c>
      <c r="F568" s="5" t="str">
        <f t="shared" si="83"/>
        <v/>
      </c>
      <c r="G568" s="5">
        <f t="shared" si="83"/>
        <v>9.736020643578551E-2</v>
      </c>
      <c r="H568" s="7">
        <f t="shared" si="77"/>
        <v>9.736020643578551E-2</v>
      </c>
      <c r="I568" s="6">
        <f t="shared" si="78"/>
        <v>72.533353794660201</v>
      </c>
      <c r="J568" s="4"/>
      <c r="K568" s="5">
        <f t="shared" si="79"/>
        <v>98.645361160737863</v>
      </c>
      <c r="L568" s="5">
        <f t="shared" si="80"/>
        <v>22.090739999999997</v>
      </c>
      <c r="M568" s="5">
        <f t="shared" si="81"/>
        <v>76.554621160737867</v>
      </c>
      <c r="N568" s="4"/>
    </row>
    <row r="569" spans="1:14" ht="15.75" x14ac:dyDescent="0.25">
      <c r="A569" s="9" t="str">
        <f t="shared" si="82"/>
        <v>-</v>
      </c>
      <c r="B569" s="8">
        <v>750</v>
      </c>
      <c r="C569" s="5" t="str">
        <f t="shared" si="83"/>
        <v/>
      </c>
      <c r="D569" s="5" t="str">
        <f t="shared" si="83"/>
        <v/>
      </c>
      <c r="E569" s="5" t="str">
        <f t="shared" si="83"/>
        <v/>
      </c>
      <c r="F569" s="5" t="str">
        <f t="shared" si="83"/>
        <v/>
      </c>
      <c r="G569" s="5">
        <f t="shared" si="83"/>
        <v>9.6767435042295138E-2</v>
      </c>
      <c r="H569" s="7">
        <f t="shared" si="77"/>
        <v>9.6767435042295138E-2</v>
      </c>
      <c r="I569" s="6">
        <f t="shared" si="78"/>
        <v>72.575576281721354</v>
      </c>
      <c r="J569" s="4"/>
      <c r="K569" s="5">
        <f t="shared" si="79"/>
        <v>98.70278374314104</v>
      </c>
      <c r="L569" s="5">
        <f t="shared" si="80"/>
        <v>22.239000000000001</v>
      </c>
      <c r="M569" s="5">
        <f t="shared" si="81"/>
        <v>76.463783743141036</v>
      </c>
      <c r="N569" s="4"/>
    </row>
    <row r="570" spans="1:14" ht="15.75" x14ac:dyDescent="0.25">
      <c r="A570" s="9" t="str">
        <f t="shared" si="82"/>
        <v>-</v>
      </c>
      <c r="B570" s="8">
        <v>755</v>
      </c>
      <c r="C570" s="5" t="str">
        <f t="shared" si="83"/>
        <v/>
      </c>
      <c r="D570" s="5" t="str">
        <f t="shared" si="83"/>
        <v/>
      </c>
      <c r="E570" s="5" t="str">
        <f t="shared" si="83"/>
        <v/>
      </c>
      <c r="F570" s="5" t="str">
        <f t="shared" si="83"/>
        <v/>
      </c>
      <c r="G570" s="5">
        <f t="shared" si="83"/>
        <v>9.6182175566035255E-2</v>
      </c>
      <c r="H570" s="7">
        <f t="shared" si="77"/>
        <v>9.6182175566035255E-2</v>
      </c>
      <c r="I570" s="6">
        <f t="shared" si="78"/>
        <v>72.61754255235661</v>
      </c>
      <c r="J570" s="4"/>
      <c r="K570" s="5">
        <f t="shared" si="79"/>
        <v>98.759857871205</v>
      </c>
      <c r="L570" s="5">
        <f t="shared" si="80"/>
        <v>22.387259999999998</v>
      </c>
      <c r="M570" s="5">
        <f t="shared" si="81"/>
        <v>76.372597871205002</v>
      </c>
      <c r="N570" s="4"/>
    </row>
    <row r="571" spans="1:14" ht="15.75" x14ac:dyDescent="0.25">
      <c r="A571" s="9" t="str">
        <f t="shared" si="82"/>
        <v>-</v>
      </c>
      <c r="B571" s="8">
        <v>760</v>
      </c>
      <c r="C571" s="5" t="str">
        <f t="shared" si="83"/>
        <v/>
      </c>
      <c r="D571" s="5" t="str">
        <f t="shared" si="83"/>
        <v/>
      </c>
      <c r="E571" s="5" t="str">
        <f t="shared" si="83"/>
        <v/>
      </c>
      <c r="F571" s="5" t="str">
        <f t="shared" si="83"/>
        <v/>
      </c>
      <c r="G571" s="5">
        <f t="shared" si="83"/>
        <v>9.560428400367571E-2</v>
      </c>
      <c r="H571" s="7">
        <f t="shared" si="77"/>
        <v>9.560428400367571E-2</v>
      </c>
      <c r="I571" s="6">
        <f t="shared" si="78"/>
        <v>72.659255842793542</v>
      </c>
      <c r="J571" s="4"/>
      <c r="K571" s="5">
        <f t="shared" si="79"/>
        <v>98.81658794619922</v>
      </c>
      <c r="L571" s="5">
        <f t="shared" si="80"/>
        <v>22.535520000000002</v>
      </c>
      <c r="M571" s="5">
        <f t="shared" si="81"/>
        <v>76.281067946199215</v>
      </c>
      <c r="N571" s="4"/>
    </row>
    <row r="572" spans="1:14" ht="15.75" x14ac:dyDescent="0.25">
      <c r="A572" s="9" t="str">
        <f t="shared" si="82"/>
        <v>-</v>
      </c>
      <c r="B572" s="8">
        <v>765</v>
      </c>
      <c r="C572" s="5" t="str">
        <f t="shared" si="83"/>
        <v/>
      </c>
      <c r="D572" s="5" t="str">
        <f t="shared" si="83"/>
        <v/>
      </c>
      <c r="E572" s="5" t="str">
        <f t="shared" si="83"/>
        <v/>
      </c>
      <c r="F572" s="5" t="str">
        <f t="shared" si="83"/>
        <v/>
      </c>
      <c r="G572" s="5">
        <f t="shared" si="83"/>
        <v>9.5033620035848101E-2</v>
      </c>
      <c r="H572" s="7">
        <f t="shared" si="77"/>
        <v>9.5033620035848101E-2</v>
      </c>
      <c r="I572" s="6">
        <f t="shared" si="78"/>
        <v>72.700719327423798</v>
      </c>
      <c r="J572" s="4"/>
      <c r="K572" s="5">
        <f t="shared" si="79"/>
        <v>98.872978285296369</v>
      </c>
      <c r="L572" s="5">
        <f t="shared" si="80"/>
        <v>22.683779999999999</v>
      </c>
      <c r="M572" s="5">
        <f t="shared" si="81"/>
        <v>76.189198285296371</v>
      </c>
      <c r="N572" s="4"/>
    </row>
    <row r="573" spans="1:14" ht="15.75" x14ac:dyDescent="0.25">
      <c r="A573" s="9" t="str">
        <f t="shared" si="82"/>
        <v>-</v>
      </c>
      <c r="B573" s="8">
        <v>770</v>
      </c>
      <c r="C573" s="5" t="str">
        <f t="shared" si="83"/>
        <v/>
      </c>
      <c r="D573" s="5" t="str">
        <f t="shared" si="83"/>
        <v/>
      </c>
      <c r="E573" s="5" t="str">
        <f t="shared" si="83"/>
        <v/>
      </c>
      <c r="F573" s="5" t="str">
        <f t="shared" si="83"/>
        <v/>
      </c>
      <c r="G573" s="5">
        <f t="shared" si="83"/>
        <v>9.4470046909584549E-2</v>
      </c>
      <c r="H573" s="7">
        <f t="shared" si="77"/>
        <v>9.4470046909584549E-2</v>
      </c>
      <c r="I573" s="6">
        <f t="shared" si="78"/>
        <v>72.741936120380103</v>
      </c>
      <c r="J573" s="4"/>
      <c r="K573" s="5">
        <f t="shared" si="79"/>
        <v>98.929033123716948</v>
      </c>
      <c r="L573" s="5">
        <f t="shared" si="80"/>
        <v>22.832039999999996</v>
      </c>
      <c r="M573" s="5">
        <f t="shared" si="81"/>
        <v>76.096993123716956</v>
      </c>
      <c r="N573" s="4"/>
    </row>
    <row r="574" spans="1:14" ht="15.75" x14ac:dyDescent="0.25">
      <c r="A574" s="9" t="str">
        <f t="shared" si="82"/>
        <v>-</v>
      </c>
      <c r="B574" s="8">
        <v>775</v>
      </c>
      <c r="C574" s="5" t="str">
        <f t="shared" si="83"/>
        <v/>
      </c>
      <c r="D574" s="5" t="str">
        <f t="shared" si="83"/>
        <v/>
      </c>
      <c r="E574" s="5" t="str">
        <f t="shared" si="83"/>
        <v/>
      </c>
      <c r="F574" s="5" t="str">
        <f t="shared" si="83"/>
        <v/>
      </c>
      <c r="G574" s="5">
        <f t="shared" si="83"/>
        <v>9.391343132524195E-2</v>
      </c>
      <c r="H574" s="7">
        <f t="shared" si="77"/>
        <v>9.391343132524195E-2</v>
      </c>
      <c r="I574" s="6">
        <f t="shared" si="78"/>
        <v>72.782909277062515</v>
      </c>
      <c r="J574" s="4"/>
      <c r="K574" s="5">
        <f t="shared" si="79"/>
        <v>98.984756616805029</v>
      </c>
      <c r="L574" s="5">
        <f t="shared" si="80"/>
        <v>22.9803</v>
      </c>
      <c r="M574" s="5">
        <f t="shared" si="81"/>
        <v>76.00445661680503</v>
      </c>
      <c r="N574" s="4"/>
    </row>
    <row r="575" spans="1:14" ht="15.75" x14ac:dyDescent="0.25">
      <c r="A575" s="9" t="str">
        <f t="shared" si="82"/>
        <v>-</v>
      </c>
      <c r="B575" s="8">
        <v>780</v>
      </c>
      <c r="C575" s="5" t="str">
        <f t="shared" si="83"/>
        <v/>
      </c>
      <c r="D575" s="5" t="str">
        <f t="shared" si="83"/>
        <v/>
      </c>
      <c r="E575" s="5" t="str">
        <f t="shared" si="83"/>
        <v/>
      </c>
      <c r="F575" s="5" t="str">
        <f t="shared" si="83"/>
        <v/>
      </c>
      <c r="G575" s="5">
        <f t="shared" si="83"/>
        <v>9.3363643327714671E-2</v>
      </c>
      <c r="H575" s="7">
        <f t="shared" si="77"/>
        <v>9.3363643327714671E-2</v>
      </c>
      <c r="I575" s="6">
        <f t="shared" si="78"/>
        <v>72.823641795617448</v>
      </c>
      <c r="J575" s="4"/>
      <c r="K575" s="5">
        <f t="shared" si="79"/>
        <v>99.040152842039717</v>
      </c>
      <c r="L575" s="5">
        <f t="shared" si="80"/>
        <v>23.128559999999997</v>
      </c>
      <c r="M575" s="5">
        <f t="shared" si="81"/>
        <v>75.911592842039724</v>
      </c>
      <c r="N575" s="4"/>
    </row>
    <row r="576" spans="1:14" ht="15.75" x14ac:dyDescent="0.25">
      <c r="A576" s="9" t="str">
        <f t="shared" si="82"/>
        <v>-</v>
      </c>
      <c r="B576" s="8">
        <v>785</v>
      </c>
      <c r="C576" s="5" t="str">
        <f t="shared" si="83"/>
        <v/>
      </c>
      <c r="D576" s="5" t="str">
        <f t="shared" si="83"/>
        <v/>
      </c>
      <c r="E576" s="5" t="str">
        <f t="shared" si="83"/>
        <v/>
      </c>
      <c r="F576" s="5" t="str">
        <f t="shared" si="83"/>
        <v/>
      </c>
      <c r="G576" s="5">
        <f t="shared" si="83"/>
        <v>9.2820556201743815E-2</v>
      </c>
      <c r="H576" s="7">
        <f t="shared" si="77"/>
        <v>9.2820556201743815E-2</v>
      </c>
      <c r="I576" s="6">
        <f t="shared" si="78"/>
        <v>72.864136618368889</v>
      </c>
      <c r="J576" s="4"/>
      <c r="K576" s="5">
        <f t="shared" si="79"/>
        <v>99.09522580098168</v>
      </c>
      <c r="L576" s="5">
        <f t="shared" si="80"/>
        <v>23.276820000000001</v>
      </c>
      <c r="M576" s="5">
        <f t="shared" si="81"/>
        <v>75.818405800981679</v>
      </c>
      <c r="N576" s="4"/>
    </row>
    <row r="577" spans="1:14" ht="15.75" x14ac:dyDescent="0.25">
      <c r="A577" s="9" t="str">
        <f t="shared" si="82"/>
        <v>-</v>
      </c>
      <c r="B577" s="8">
        <v>790</v>
      </c>
      <c r="C577" s="5" t="str">
        <f t="shared" si="83"/>
        <v/>
      </c>
      <c r="D577" s="5" t="str">
        <f t="shared" si="83"/>
        <v/>
      </c>
      <c r="E577" s="5" t="str">
        <f t="shared" si="83"/>
        <v/>
      </c>
      <c r="F577" s="5" t="str">
        <f t="shared" si="83"/>
        <v/>
      </c>
      <c r="G577" s="5">
        <f t="shared" si="83"/>
        <v>9.2284046371146913E-2</v>
      </c>
      <c r="H577" s="7">
        <f t="shared" si="77"/>
        <v>9.2284046371146913E-2</v>
      </c>
      <c r="I577" s="6">
        <f t="shared" si="78"/>
        <v>72.904396633206062</v>
      </c>
      <c r="J577" s="4"/>
      <c r="K577" s="5">
        <f t="shared" si="79"/>
        <v>99.149979421160239</v>
      </c>
      <c r="L577" s="5">
        <f t="shared" si="80"/>
        <v>23.425079999999998</v>
      </c>
      <c r="M577" s="5">
        <f t="shared" si="81"/>
        <v>75.724899421160245</v>
      </c>
      <c r="N577" s="4"/>
    </row>
    <row r="578" spans="1:14" ht="15.75" x14ac:dyDescent="0.25">
      <c r="A578" s="9" t="str">
        <f t="shared" si="82"/>
        <v>-</v>
      </c>
      <c r="B578" s="8">
        <v>795</v>
      </c>
      <c r="C578" s="5" t="str">
        <f t="shared" si="83"/>
        <v/>
      </c>
      <c r="D578" s="5" t="str">
        <f t="shared" si="83"/>
        <v/>
      </c>
      <c r="E578" s="5" t="str">
        <f t="shared" si="83"/>
        <v/>
      </c>
      <c r="F578" s="5" t="str">
        <f t="shared" si="83"/>
        <v/>
      </c>
      <c r="G578" s="5">
        <f t="shared" si="83"/>
        <v>9.175399330179608E-2</v>
      </c>
      <c r="H578" s="7">
        <f t="shared" si="77"/>
        <v>9.175399330179608E-2</v>
      </c>
      <c r="I578" s="6">
        <f t="shared" si="78"/>
        <v>72.944424674927888</v>
      </c>
      <c r="J578" s="4"/>
      <c r="K578" s="5">
        <f t="shared" si="79"/>
        <v>99.20441755790192</v>
      </c>
      <c r="L578" s="5">
        <f t="shared" si="80"/>
        <v>23.573340000000002</v>
      </c>
      <c r="M578" s="5">
        <f t="shared" si="81"/>
        <v>75.631077557901918</v>
      </c>
      <c r="N578" s="4"/>
    </row>
    <row r="579" spans="1:14" ht="15.75" x14ac:dyDescent="0.25">
      <c r="A579" s="9" t="str">
        <f t="shared" si="82"/>
        <v>-</v>
      </c>
      <c r="B579" s="8">
        <v>800</v>
      </c>
      <c r="C579" s="5" t="str">
        <f t="shared" ref="C579:G594" si="84">IF(AND($B579&gt;=C$414,$B579&lt;=C$415),(C$416/60)*$B579^(-C$417),"")</f>
        <v/>
      </c>
      <c r="D579" s="5" t="str">
        <f t="shared" si="84"/>
        <v/>
      </c>
      <c r="E579" s="5" t="str">
        <f t="shared" si="84"/>
        <v/>
      </c>
      <c r="F579" s="5" t="str">
        <f t="shared" si="84"/>
        <v/>
      </c>
      <c r="G579" s="5">
        <f t="shared" si="84"/>
        <v>9.1230279408181653E-2</v>
      </c>
      <c r="H579" s="7">
        <f t="shared" si="77"/>
        <v>9.1230279408181653E-2</v>
      </c>
      <c r="I579" s="6">
        <f t="shared" si="78"/>
        <v>72.984223526545321</v>
      </c>
      <c r="J579" s="4"/>
      <c r="K579" s="5">
        <f t="shared" si="79"/>
        <v>99.258543996101636</v>
      </c>
      <c r="L579" s="5">
        <f t="shared" si="80"/>
        <v>23.721599999999999</v>
      </c>
      <c r="M579" s="5">
        <f t="shared" si="81"/>
        <v>75.536943996101641</v>
      </c>
      <c r="N579" s="4"/>
    </row>
    <row r="580" spans="1:14" ht="15.75" x14ac:dyDescent="0.25">
      <c r="A580" s="9" t="str">
        <f t="shared" si="82"/>
        <v>-</v>
      </c>
      <c r="B580" s="8">
        <v>805</v>
      </c>
      <c r="C580" s="5" t="str">
        <f t="shared" si="84"/>
        <v/>
      </c>
      <c r="D580" s="5" t="str">
        <f t="shared" si="84"/>
        <v/>
      </c>
      <c r="E580" s="5" t="str">
        <f t="shared" si="84"/>
        <v/>
      </c>
      <c r="F580" s="5" t="str">
        <f t="shared" si="84"/>
        <v/>
      </c>
      <c r="G580" s="5">
        <f t="shared" si="84"/>
        <v>9.0712789963409562E-2</v>
      </c>
      <c r="H580" s="7">
        <f t="shared" si="77"/>
        <v>9.0712789963409562E-2</v>
      </c>
      <c r="I580" s="6">
        <f t="shared" si="78"/>
        <v>73.0237959205447</v>
      </c>
      <c r="J580" s="4"/>
      <c r="K580" s="5">
        <f t="shared" si="79"/>
        <v>99.312362451940785</v>
      </c>
      <c r="L580" s="5">
        <f t="shared" si="80"/>
        <v>23.869859999999996</v>
      </c>
      <c r="M580" s="5">
        <f t="shared" si="81"/>
        <v>75.442502451940783</v>
      </c>
      <c r="N580" s="4"/>
    </row>
    <row r="581" spans="1:14" ht="15.75" x14ac:dyDescent="0.25">
      <c r="A581" s="9" t="str">
        <f t="shared" si="82"/>
        <v>-</v>
      </c>
      <c r="B581" s="8">
        <v>810</v>
      </c>
      <c r="C581" s="5" t="str">
        <f t="shared" si="84"/>
        <v/>
      </c>
      <c r="D581" s="5" t="str">
        <f t="shared" si="84"/>
        <v/>
      </c>
      <c r="E581" s="5" t="str">
        <f t="shared" si="84"/>
        <v/>
      </c>
      <c r="F581" s="5" t="str">
        <f t="shared" si="84"/>
        <v/>
      </c>
      <c r="G581" s="5">
        <f t="shared" si="84"/>
        <v>9.0201413012484091E-2</v>
      </c>
      <c r="H581" s="7">
        <f t="shared" si="77"/>
        <v>9.0201413012484091E-2</v>
      </c>
      <c r="I581" s="6">
        <f t="shared" si="78"/>
        <v>73.06314454011212</v>
      </c>
      <c r="J581" s="4"/>
      <c r="K581" s="5">
        <f t="shared" si="79"/>
        <v>99.365876574552487</v>
      </c>
      <c r="L581" s="5">
        <f t="shared" si="80"/>
        <v>24.01812</v>
      </c>
      <c r="M581" s="5">
        <f t="shared" si="81"/>
        <v>75.347756574552491</v>
      </c>
      <c r="N581" s="4"/>
    </row>
    <row r="582" spans="1:14" ht="15.75" x14ac:dyDescent="0.25">
      <c r="A582" s="9" t="str">
        <f t="shared" si="82"/>
        <v>-</v>
      </c>
      <c r="B582" s="8">
        <v>815</v>
      </c>
      <c r="C582" s="5" t="str">
        <f t="shared" si="84"/>
        <v/>
      </c>
      <c r="D582" s="5" t="str">
        <f t="shared" si="84"/>
        <v/>
      </c>
      <c r="E582" s="5" t="str">
        <f t="shared" si="84"/>
        <v/>
      </c>
      <c r="F582" s="5" t="str">
        <f t="shared" si="84"/>
        <v/>
      </c>
      <c r="G582" s="5">
        <f t="shared" si="84"/>
        <v>8.9696039288737289E-2</v>
      </c>
      <c r="H582" s="7">
        <f t="shared" si="77"/>
        <v>8.9696039288737289E-2</v>
      </c>
      <c r="I582" s="6">
        <f t="shared" si="78"/>
        <v>73.102272020320896</v>
      </c>
      <c r="J582" s="4"/>
      <c r="K582" s="5">
        <f t="shared" si="79"/>
        <v>99.419089947636408</v>
      </c>
      <c r="L582" s="5">
        <f t="shared" si="80"/>
        <v>24.166379999999997</v>
      </c>
      <c r="M582" s="5">
        <f t="shared" si="81"/>
        <v>75.252709947636419</v>
      </c>
      <c r="N582" s="4"/>
    </row>
    <row r="583" spans="1:14" ht="15.75" x14ac:dyDescent="0.25">
      <c r="A583" s="9" t="str">
        <f t="shared" si="82"/>
        <v>-</v>
      </c>
      <c r="B583" s="8">
        <v>820</v>
      </c>
      <c r="C583" s="5" t="str">
        <f t="shared" si="84"/>
        <v/>
      </c>
      <c r="D583" s="5" t="str">
        <f t="shared" si="84"/>
        <v/>
      </c>
      <c r="E583" s="5" t="str">
        <f t="shared" si="84"/>
        <v/>
      </c>
      <c r="F583" s="5" t="str">
        <f t="shared" si="84"/>
        <v/>
      </c>
      <c r="G583" s="5">
        <f t="shared" si="84"/>
        <v>8.9196562133272594E-2</v>
      </c>
      <c r="H583" s="7">
        <f t="shared" si="77"/>
        <v>8.9196562133272594E-2</v>
      </c>
      <c r="I583" s="6">
        <f t="shared" si="78"/>
        <v>73.141180949283523</v>
      </c>
      <c r="J583" s="4"/>
      <c r="K583" s="5">
        <f t="shared" si="79"/>
        <v>99.472006091025591</v>
      </c>
      <c r="L583" s="5">
        <f t="shared" si="80"/>
        <v>24.314640000000001</v>
      </c>
      <c r="M583" s="5">
        <f t="shared" si="81"/>
        <v>75.157366091025594</v>
      </c>
      <c r="N583" s="4"/>
    </row>
    <row r="584" spans="1:14" ht="15.75" x14ac:dyDescent="0.25">
      <c r="A584" s="9" t="str">
        <f t="shared" si="82"/>
        <v>-</v>
      </c>
      <c r="B584" s="8">
        <v>825</v>
      </c>
      <c r="C584" s="5" t="str">
        <f t="shared" si="84"/>
        <v/>
      </c>
      <c r="D584" s="5" t="str">
        <f t="shared" si="84"/>
        <v/>
      </c>
      <c r="E584" s="5" t="str">
        <f t="shared" si="84"/>
        <v/>
      </c>
      <c r="F584" s="5" t="str">
        <f t="shared" si="84"/>
        <v/>
      </c>
      <c r="G584" s="5">
        <f t="shared" si="84"/>
        <v>8.8702877417295448E-2</v>
      </c>
      <c r="H584" s="7">
        <f t="shared" si="77"/>
        <v>8.8702877417295448E-2</v>
      </c>
      <c r="I584" s="6">
        <f t="shared" si="78"/>
        <v>73.179873869268746</v>
      </c>
      <c r="J584" s="4"/>
      <c r="K584" s="5">
        <f t="shared" si="79"/>
        <v>99.524628462205499</v>
      </c>
      <c r="L584" s="5">
        <f t="shared" si="80"/>
        <v>24.462899999999998</v>
      </c>
      <c r="M584" s="5">
        <f t="shared" si="81"/>
        <v>75.061728462205508</v>
      </c>
      <c r="N584" s="4"/>
    </row>
    <row r="585" spans="1:14" ht="15.75" x14ac:dyDescent="0.25">
      <c r="A585" s="9" t="str">
        <f t="shared" si="82"/>
        <v>-</v>
      </c>
      <c r="B585" s="8">
        <v>830</v>
      </c>
      <c r="C585" s="5" t="str">
        <f t="shared" si="84"/>
        <v/>
      </c>
      <c r="D585" s="5" t="str">
        <f t="shared" si="84"/>
        <v/>
      </c>
      <c r="E585" s="5" t="str">
        <f t="shared" si="84"/>
        <v/>
      </c>
      <c r="F585" s="5" t="str">
        <f t="shared" si="84"/>
        <v/>
      </c>
      <c r="G585" s="5">
        <f t="shared" si="84"/>
        <v>8.821488346721218E-2</v>
      </c>
      <c r="H585" s="7">
        <f t="shared" si="77"/>
        <v>8.821488346721218E-2</v>
      </c>
      <c r="I585" s="6">
        <f t="shared" si="78"/>
        <v>73.218353277786107</v>
      </c>
      <c r="J585" s="4"/>
      <c r="K585" s="5">
        <f t="shared" si="79"/>
        <v>99.576960457789099</v>
      </c>
      <c r="L585" s="5">
        <f t="shared" si="80"/>
        <v>24.611159999999998</v>
      </c>
      <c r="M585" s="5">
        <f t="shared" si="81"/>
        <v>74.965800457789101</v>
      </c>
      <c r="N585" s="4"/>
    </row>
    <row r="586" spans="1:14" ht="15.75" x14ac:dyDescent="0.25">
      <c r="A586" s="9" t="str">
        <f t="shared" si="82"/>
        <v>-</v>
      </c>
      <c r="B586" s="8">
        <v>835</v>
      </c>
      <c r="C586" s="5" t="str">
        <f t="shared" si="84"/>
        <v/>
      </c>
      <c r="D586" s="5" t="str">
        <f t="shared" si="84"/>
        <v/>
      </c>
      <c r="E586" s="5" t="str">
        <f t="shared" si="84"/>
        <v/>
      </c>
      <c r="F586" s="5" t="str">
        <f t="shared" si="84"/>
        <v/>
      </c>
      <c r="G586" s="5">
        <f t="shared" si="84"/>
        <v>8.7732480992380762E-2</v>
      </c>
      <c r="H586" s="7">
        <f t="shared" si="77"/>
        <v>8.7732480992380762E-2</v>
      </c>
      <c r="I586" s="6">
        <f t="shared" si="78"/>
        <v>73.25662162863793</v>
      </c>
      <c r="J586" s="4"/>
      <c r="K586" s="5">
        <f t="shared" si="79"/>
        <v>99.629005414947585</v>
      </c>
      <c r="L586" s="5">
        <f t="shared" si="80"/>
        <v>24.759419999999999</v>
      </c>
      <c r="M586" s="5">
        <f t="shared" si="81"/>
        <v>74.869585414947579</v>
      </c>
      <c r="N586" s="4"/>
    </row>
    <row r="587" spans="1:14" ht="15.75" x14ac:dyDescent="0.25">
      <c r="A587" s="9" t="str">
        <f t="shared" si="82"/>
        <v>-</v>
      </c>
      <c r="B587" s="8">
        <v>840</v>
      </c>
      <c r="C587" s="5" t="str">
        <f t="shared" si="84"/>
        <v/>
      </c>
      <c r="D587" s="5" t="str">
        <f t="shared" si="84"/>
        <v/>
      </c>
      <c r="E587" s="5" t="str">
        <f t="shared" si="84"/>
        <v/>
      </c>
      <c r="F587" s="5" t="str">
        <f t="shared" si="84"/>
        <v/>
      </c>
      <c r="G587" s="5">
        <f t="shared" si="84"/>
        <v>8.7255573015405707E-2</v>
      </c>
      <c r="H587" s="7">
        <f t="shared" si="77"/>
        <v>8.7255573015405707E-2</v>
      </c>
      <c r="I587" s="6">
        <f t="shared" si="78"/>
        <v>73.294681332940797</v>
      </c>
      <c r="J587" s="4"/>
      <c r="K587" s="5">
        <f t="shared" si="79"/>
        <v>99.680766612799488</v>
      </c>
      <c r="L587" s="5">
        <f t="shared" si="80"/>
        <v>24.907679999999999</v>
      </c>
      <c r="M587" s="5">
        <f t="shared" si="81"/>
        <v>74.773086612799489</v>
      </c>
      <c r="N587" s="4"/>
    </row>
    <row r="588" spans="1:14" ht="15.75" x14ac:dyDescent="0.25">
      <c r="A588" s="9" t="str">
        <f t="shared" si="82"/>
        <v>-</v>
      </c>
      <c r="B588" s="8">
        <v>845</v>
      </c>
      <c r="C588" s="5" t="str">
        <f t="shared" si="84"/>
        <v/>
      </c>
      <c r="D588" s="5" t="str">
        <f t="shared" si="84"/>
        <v/>
      </c>
      <c r="E588" s="5" t="str">
        <f t="shared" si="84"/>
        <v/>
      </c>
      <c r="F588" s="5" t="str">
        <f t="shared" si="84"/>
        <v/>
      </c>
      <c r="G588" s="5">
        <f t="shared" si="84"/>
        <v>8.6784064804872121E-2</v>
      </c>
      <c r="H588" s="7">
        <f t="shared" si="77"/>
        <v>8.6784064804872121E-2</v>
      </c>
      <c r="I588" s="6">
        <f t="shared" si="78"/>
        <v>73.332534760116943</v>
      </c>
      <c r="J588" s="4"/>
      <c r="K588" s="5">
        <f t="shared" si="79"/>
        <v>99.732247273759043</v>
      </c>
      <c r="L588" s="5">
        <f t="shared" si="80"/>
        <v>25.05594</v>
      </c>
      <c r="M588" s="5">
        <f t="shared" si="81"/>
        <v>74.676307273759051</v>
      </c>
      <c r="N588" s="4"/>
    </row>
    <row r="589" spans="1:14" ht="15.75" x14ac:dyDescent="0.25">
      <c r="A589" s="9" t="str">
        <f t="shared" si="82"/>
        <v>-</v>
      </c>
      <c r="B589" s="8">
        <v>850</v>
      </c>
      <c r="C589" s="5" t="str">
        <f t="shared" si="84"/>
        <v/>
      </c>
      <c r="D589" s="5" t="str">
        <f t="shared" si="84"/>
        <v/>
      </c>
      <c r="E589" s="5" t="str">
        <f t="shared" si="84"/>
        <v/>
      </c>
      <c r="F589" s="5" t="str">
        <f t="shared" si="84"/>
        <v/>
      </c>
      <c r="G589" s="5">
        <f t="shared" si="84"/>
        <v>8.6317863810420073E-2</v>
      </c>
      <c r="H589" s="7">
        <f t="shared" si="77"/>
        <v>8.6317863810420073E-2</v>
      </c>
      <c r="I589" s="6">
        <f t="shared" si="78"/>
        <v>73.370184238857064</v>
      </c>
      <c r="J589" s="4"/>
      <c r="K589" s="5">
        <f t="shared" si="79"/>
        <v>99.783450564845609</v>
      </c>
      <c r="L589" s="5">
        <f t="shared" si="80"/>
        <v>25.204199999999997</v>
      </c>
      <c r="M589" s="5">
        <f t="shared" si="81"/>
        <v>74.579250564845609</v>
      </c>
      <c r="N589" s="4"/>
    </row>
    <row r="590" spans="1:14" ht="15.75" x14ac:dyDescent="0.25">
      <c r="A590" s="9" t="str">
        <f t="shared" si="82"/>
        <v>-</v>
      </c>
      <c r="B590" s="8">
        <v>855</v>
      </c>
      <c r="C590" s="5" t="str">
        <f t="shared" si="84"/>
        <v/>
      </c>
      <c r="D590" s="5" t="str">
        <f t="shared" si="84"/>
        <v/>
      </c>
      <c r="E590" s="5" t="str">
        <f t="shared" si="84"/>
        <v/>
      </c>
      <c r="F590" s="5" t="str">
        <f t="shared" si="84"/>
        <v/>
      </c>
      <c r="G590" s="5">
        <f t="shared" si="84"/>
        <v>8.5856879600065217E-2</v>
      </c>
      <c r="H590" s="7">
        <f t="shared" si="77"/>
        <v>8.5856879600065217E-2</v>
      </c>
      <c r="I590" s="6">
        <f t="shared" si="78"/>
        <v>73.407632058055754</v>
      </c>
      <c r="J590" s="4"/>
      <c r="K590" s="5">
        <f t="shared" si="79"/>
        <v>99.834379598955834</v>
      </c>
      <c r="L590" s="5">
        <f t="shared" si="80"/>
        <v>25.352460000000001</v>
      </c>
      <c r="M590" s="5">
        <f t="shared" si="81"/>
        <v>74.481919598955841</v>
      </c>
      <c r="N590" s="4"/>
    </row>
    <row r="591" spans="1:14" ht="15.75" x14ac:dyDescent="0.25">
      <c r="A591" s="9" t="str">
        <f t="shared" si="82"/>
        <v>-</v>
      </c>
      <c r="B591" s="8">
        <v>860</v>
      </c>
      <c r="C591" s="5" t="str">
        <f t="shared" si="84"/>
        <v/>
      </c>
      <c r="D591" s="5" t="str">
        <f t="shared" si="84"/>
        <v/>
      </c>
      <c r="E591" s="5" t="str">
        <f t="shared" si="84"/>
        <v/>
      </c>
      <c r="F591" s="5" t="str">
        <f t="shared" si="84"/>
        <v/>
      </c>
      <c r="G591" s="5">
        <f t="shared" si="84"/>
        <v>8.5401023799673195E-2</v>
      </c>
      <c r="H591" s="7">
        <f t="shared" si="77"/>
        <v>8.5401023799673195E-2</v>
      </c>
      <c r="I591" s="6">
        <f t="shared" si="78"/>
        <v>73.444880467718946</v>
      </c>
      <c r="J591" s="4"/>
      <c r="K591" s="5">
        <f t="shared" si="79"/>
        <v>99.885037436097775</v>
      </c>
      <c r="L591" s="5">
        <f t="shared" si="80"/>
        <v>25.500719999999998</v>
      </c>
      <c r="M591" s="5">
        <f t="shared" si="81"/>
        <v>74.384317436097774</v>
      </c>
      <c r="N591" s="4"/>
    </row>
    <row r="592" spans="1:14" ht="15.75" x14ac:dyDescent="0.25">
      <c r="A592" s="9" t="str">
        <f t="shared" si="82"/>
        <v>-</v>
      </c>
      <c r="B592" s="8">
        <v>865</v>
      </c>
      <c r="C592" s="5" t="str">
        <f t="shared" si="84"/>
        <v/>
      </c>
      <c r="D592" s="5" t="str">
        <f t="shared" si="84"/>
        <v/>
      </c>
      <c r="E592" s="5" t="str">
        <f t="shared" si="84"/>
        <v/>
      </c>
      <c r="F592" s="5" t="str">
        <f t="shared" si="84"/>
        <v/>
      </c>
      <c r="G592" s="5">
        <f t="shared" si="84"/>
        <v>8.4950210034505383E-2</v>
      </c>
      <c r="H592" s="7">
        <f t="shared" si="77"/>
        <v>8.4950210034505383E-2</v>
      </c>
      <c r="I592" s="6">
        <f t="shared" si="78"/>
        <v>73.48193167984715</v>
      </c>
      <c r="J592" s="4"/>
      <c r="K592" s="5">
        <f t="shared" si="79"/>
        <v>99.935427084592121</v>
      </c>
      <c r="L592" s="5">
        <f t="shared" si="80"/>
        <v>25.648979999999998</v>
      </c>
      <c r="M592" s="5">
        <f t="shared" si="81"/>
        <v>74.286447084592126</v>
      </c>
      <c r="N592" s="4"/>
    </row>
    <row r="593" spans="1:14" ht="15.75" x14ac:dyDescent="0.25">
      <c r="A593" s="9" t="str">
        <f t="shared" si="82"/>
        <v>-</v>
      </c>
      <c r="B593" s="8">
        <v>870</v>
      </c>
      <c r="C593" s="5" t="str">
        <f t="shared" si="84"/>
        <v/>
      </c>
      <c r="D593" s="5" t="str">
        <f t="shared" si="84"/>
        <v/>
      </c>
      <c r="E593" s="5" t="str">
        <f t="shared" si="84"/>
        <v/>
      </c>
      <c r="F593" s="5" t="str">
        <f t="shared" si="84"/>
        <v/>
      </c>
      <c r="G593" s="5">
        <f t="shared" si="84"/>
        <v>8.4504353872749807E-2</v>
      </c>
      <c r="H593" s="7">
        <f t="shared" si="77"/>
        <v>8.4504353872749807E-2</v>
      </c>
      <c r="I593" s="6">
        <f t="shared" si="78"/>
        <v>73.518787869292339</v>
      </c>
      <c r="J593" s="4"/>
      <c r="K593" s="5">
        <f t="shared" si="79"/>
        <v>99.98555150223757</v>
      </c>
      <c r="L593" s="5">
        <f t="shared" si="80"/>
        <v>25.797239999999999</v>
      </c>
      <c r="M593" s="5">
        <f t="shared" si="81"/>
        <v>74.188311502237568</v>
      </c>
      <c r="N593" s="4"/>
    </row>
    <row r="594" spans="1:14" ht="15.75" x14ac:dyDescent="0.25">
      <c r="A594" s="9" t="str">
        <f t="shared" si="82"/>
        <v>-</v>
      </c>
      <c r="B594" s="8">
        <v>875</v>
      </c>
      <c r="C594" s="5" t="str">
        <f t="shared" si="84"/>
        <v/>
      </c>
      <c r="D594" s="5" t="str">
        <f t="shared" si="84"/>
        <v/>
      </c>
      <c r="E594" s="5" t="str">
        <f t="shared" si="84"/>
        <v/>
      </c>
      <c r="F594" s="5" t="str">
        <f t="shared" si="84"/>
        <v/>
      </c>
      <c r="G594" s="5">
        <f t="shared" si="84"/>
        <v>8.40633727709615E-2</v>
      </c>
      <c r="H594" s="7">
        <f t="shared" si="77"/>
        <v>8.40633727709615E-2</v>
      </c>
      <c r="I594" s="6">
        <f t="shared" si="78"/>
        <v>73.555451174591312</v>
      </c>
      <c r="J594" s="4"/>
      <c r="K594" s="5">
        <f t="shared" si="79"/>
        <v>100.03541359744419</v>
      </c>
      <c r="L594" s="5">
        <f t="shared" si="80"/>
        <v>25.945499999999999</v>
      </c>
      <c r="M594" s="5">
        <f t="shared" si="81"/>
        <v>74.089913597444195</v>
      </c>
      <c r="N594" s="4"/>
    </row>
    <row r="595" spans="1:14" ht="15.75" x14ac:dyDescent="0.25">
      <c r="A595" s="9" t="str">
        <f t="shared" si="82"/>
        <v>-</v>
      </c>
      <c r="B595" s="8">
        <v>880</v>
      </c>
      <c r="C595" s="5" t="str">
        <f t="shared" ref="C595:G610" si="85">IF(AND($B595&gt;=C$414,$B595&lt;=C$415),(C$416/60)*$B595^(-C$417),"")</f>
        <v/>
      </c>
      <c r="D595" s="5" t="str">
        <f t="shared" si="85"/>
        <v/>
      </c>
      <c r="E595" s="5" t="str">
        <f t="shared" si="85"/>
        <v/>
      </c>
      <c r="F595" s="5" t="str">
        <f t="shared" si="85"/>
        <v/>
      </c>
      <c r="G595" s="5">
        <f t="shared" si="85"/>
        <v>8.3627186021335842E-2</v>
      </c>
      <c r="H595" s="7">
        <f t="shared" si="77"/>
        <v>8.3627186021335842E-2</v>
      </c>
      <c r="I595" s="6">
        <f t="shared" si="78"/>
        <v>73.591923698775545</v>
      </c>
      <c r="J595" s="4"/>
      <c r="K595" s="5">
        <f t="shared" si="79"/>
        <v>100.08501623033474</v>
      </c>
      <c r="L595" s="5">
        <f t="shared" si="80"/>
        <v>26.09376</v>
      </c>
      <c r="M595" s="5">
        <f t="shared" si="81"/>
        <v>73.991256230334741</v>
      </c>
      <c r="N595" s="4"/>
    </row>
    <row r="596" spans="1:14" ht="15.75" x14ac:dyDescent="0.25">
      <c r="A596" s="9" t="str">
        <f t="shared" si="82"/>
        <v>-</v>
      </c>
      <c r="B596" s="8">
        <v>885</v>
      </c>
      <c r="C596" s="5" t="str">
        <f t="shared" si="85"/>
        <v/>
      </c>
      <c r="D596" s="5" t="str">
        <f t="shared" si="85"/>
        <v/>
      </c>
      <c r="E596" s="5" t="str">
        <f t="shared" si="85"/>
        <v/>
      </c>
      <c r="F596" s="5" t="str">
        <f t="shared" si="85"/>
        <v/>
      </c>
      <c r="G596" s="5">
        <f t="shared" si="85"/>
        <v>8.3195714700744258E-2</v>
      </c>
      <c r="H596" s="7">
        <f t="shared" si="77"/>
        <v>8.3195714700744258E-2</v>
      </c>
      <c r="I596" s="6">
        <f t="shared" si="78"/>
        <v>73.628207510158674</v>
      </c>
      <c r="J596" s="4"/>
      <c r="K596" s="5">
        <f t="shared" si="79"/>
        <v>100.13436221381579</v>
      </c>
      <c r="L596" s="5">
        <f t="shared" si="80"/>
        <v>26.242019999999997</v>
      </c>
      <c r="M596" s="5">
        <f t="shared" si="81"/>
        <v>73.892342213815795</v>
      </c>
      <c r="N596" s="4"/>
    </row>
    <row r="597" spans="1:14" ht="15.75" x14ac:dyDescent="0.25">
      <c r="A597" s="9" t="str">
        <f t="shared" si="82"/>
        <v>-</v>
      </c>
      <c r="B597" s="8">
        <v>890</v>
      </c>
      <c r="C597" s="5" t="str">
        <f t="shared" si="85"/>
        <v/>
      </c>
      <c r="D597" s="5" t="str">
        <f t="shared" si="85"/>
        <v/>
      </c>
      <c r="E597" s="5" t="str">
        <f t="shared" si="85"/>
        <v/>
      </c>
      <c r="F597" s="5" t="str">
        <f t="shared" si="85"/>
        <v/>
      </c>
      <c r="G597" s="5">
        <f t="shared" si="85"/>
        <v>8.276888162146287E-2</v>
      </c>
      <c r="H597" s="7">
        <f t="shared" si="77"/>
        <v>8.276888162146287E-2</v>
      </c>
      <c r="I597" s="6">
        <f t="shared" si="78"/>
        <v>73.664304643101957</v>
      </c>
      <c r="J597" s="4"/>
      <c r="K597" s="5">
        <f t="shared" si="79"/>
        <v>100.18345431461866</v>
      </c>
      <c r="L597" s="5">
        <f t="shared" si="80"/>
        <v>26.390279999999997</v>
      </c>
      <c r="M597" s="5">
        <f t="shared" si="81"/>
        <v>73.793174314618653</v>
      </c>
      <c r="N597" s="4"/>
    </row>
    <row r="598" spans="1:14" ht="15.75" x14ac:dyDescent="0.25">
      <c r="A598" s="9" t="str">
        <f t="shared" si="82"/>
        <v>-</v>
      </c>
      <c r="B598" s="8">
        <v>895</v>
      </c>
      <c r="C598" s="5" t="str">
        <f t="shared" si="85"/>
        <v/>
      </c>
      <c r="D598" s="5" t="str">
        <f t="shared" si="85"/>
        <v/>
      </c>
      <c r="E598" s="5" t="str">
        <f t="shared" si="85"/>
        <v/>
      </c>
      <c r="F598" s="5" t="str">
        <f t="shared" si="85"/>
        <v/>
      </c>
      <c r="G598" s="5">
        <f t="shared" si="85"/>
        <v>8.2346611283529464E-2</v>
      </c>
      <c r="H598" s="7">
        <f t="shared" si="77"/>
        <v>8.2346611283529464E-2</v>
      </c>
      <c r="I598" s="6">
        <f t="shared" si="78"/>
        <v>73.70021709875887</v>
      </c>
      <c r="J598" s="4"/>
      <c r="K598" s="5">
        <f t="shared" si="79"/>
        <v>100.23229525431206</v>
      </c>
      <c r="L598" s="5">
        <f t="shared" si="80"/>
        <v>26.538539999999998</v>
      </c>
      <c r="M598" s="5">
        <f t="shared" si="81"/>
        <v>73.693755254312066</v>
      </c>
      <c r="N598" s="4"/>
    </row>
    <row r="599" spans="1:14" ht="15.75" x14ac:dyDescent="0.25">
      <c r="A599" s="9" t="str">
        <f t="shared" si="82"/>
        <v>-</v>
      </c>
      <c r="B599" s="8">
        <v>900</v>
      </c>
      <c r="C599" s="5" t="str">
        <f t="shared" si="85"/>
        <v/>
      </c>
      <c r="D599" s="5" t="str">
        <f t="shared" si="85"/>
        <v/>
      </c>
      <c r="E599" s="5" t="str">
        <f t="shared" si="85"/>
        <v/>
      </c>
      <c r="F599" s="5" t="str">
        <f t="shared" si="85"/>
        <v/>
      </c>
      <c r="G599" s="5">
        <f t="shared" si="85"/>
        <v>8.1928829828665561E-2</v>
      </c>
      <c r="H599" s="7">
        <f t="shared" si="77"/>
        <v>8.1928829828665561E-2</v>
      </c>
      <c r="I599" s="6">
        <f t="shared" si="78"/>
        <v>73.735946845799006</v>
      </c>
      <c r="J599" s="4"/>
      <c r="K599" s="5">
        <f t="shared" si="79"/>
        <v>100.28088771028665</v>
      </c>
      <c r="L599" s="5">
        <f t="shared" si="80"/>
        <v>26.686799999999998</v>
      </c>
      <c r="M599" s="5">
        <f t="shared" si="81"/>
        <v>73.594087710286658</v>
      </c>
      <c r="N599" s="4"/>
    </row>
    <row r="600" spans="1:14" ht="15.75" x14ac:dyDescent="0.25">
      <c r="A600" s="9" t="str">
        <f t="shared" si="82"/>
        <v>-</v>
      </c>
      <c r="B600" s="8">
        <v>905</v>
      </c>
      <c r="C600" s="5" t="str">
        <f t="shared" si="85"/>
        <v/>
      </c>
      <c r="D600" s="5" t="str">
        <f t="shared" si="85"/>
        <v/>
      </c>
      <c r="E600" s="5" t="str">
        <f t="shared" si="85"/>
        <v/>
      </c>
      <c r="F600" s="5" t="str">
        <f t="shared" si="85"/>
        <v/>
      </c>
      <c r="G600" s="5">
        <f t="shared" si="85"/>
        <v>8.1515464995704459E-2</v>
      </c>
      <c r="H600" s="7">
        <f t="shared" si="77"/>
        <v>8.1515464995704459E-2</v>
      </c>
      <c r="I600" s="6">
        <f t="shared" si="78"/>
        <v>73.771495821112538</v>
      </c>
      <c r="J600" s="4"/>
      <c r="K600" s="5">
        <f t="shared" si="79"/>
        <v>100.32923431671304</v>
      </c>
      <c r="L600" s="5">
        <f t="shared" si="80"/>
        <v>26.835059999999999</v>
      </c>
      <c r="M600" s="5">
        <f t="shared" si="81"/>
        <v>73.494174316713043</v>
      </c>
      <c r="N600" s="4"/>
    </row>
    <row r="601" spans="1:14" ht="15.75" x14ac:dyDescent="0.25">
      <c r="A601" s="9" t="str">
        <f t="shared" si="82"/>
        <v>-</v>
      </c>
      <c r="B601" s="8">
        <v>910</v>
      </c>
      <c r="C601" s="5" t="str">
        <f t="shared" si="85"/>
        <v/>
      </c>
      <c r="D601" s="5" t="str">
        <f t="shared" si="85"/>
        <v/>
      </c>
      <c r="E601" s="5" t="str">
        <f t="shared" si="85"/>
        <v/>
      </c>
      <c r="F601" s="5" t="str">
        <f t="shared" si="85"/>
        <v/>
      </c>
      <c r="G601" s="5">
        <f t="shared" si="85"/>
        <v>8.1106446077467642E-2</v>
      </c>
      <c r="H601" s="7">
        <f t="shared" si="77"/>
        <v>8.1106446077467642E-2</v>
      </c>
      <c r="I601" s="6">
        <f t="shared" si="78"/>
        <v>73.806865930495547</v>
      </c>
      <c r="J601" s="4"/>
      <c r="K601" s="5">
        <f t="shared" si="79"/>
        <v>100.37733766547395</v>
      </c>
      <c r="L601" s="5">
        <f t="shared" si="80"/>
        <v>26.983319999999999</v>
      </c>
      <c r="M601" s="5">
        <f t="shared" si="81"/>
        <v>73.394017665473939</v>
      </c>
      <c r="N601" s="4"/>
    </row>
    <row r="602" spans="1:14" ht="15.75" x14ac:dyDescent="0.25">
      <c r="A602" s="9" t="str">
        <f t="shared" si="82"/>
        <v>-</v>
      </c>
      <c r="B602" s="8">
        <v>915</v>
      </c>
      <c r="C602" s="5" t="str">
        <f t="shared" si="85"/>
        <v/>
      </c>
      <c r="D602" s="5" t="str">
        <f t="shared" si="85"/>
        <v/>
      </c>
      <c r="E602" s="5" t="str">
        <f t="shared" si="85"/>
        <v/>
      </c>
      <c r="F602" s="5" t="str">
        <f t="shared" si="85"/>
        <v/>
      </c>
      <c r="G602" s="5">
        <f t="shared" si="85"/>
        <v>8.070170387903515E-2</v>
      </c>
      <c r="H602" s="7">
        <f t="shared" si="77"/>
        <v>8.070170387903515E-2</v>
      </c>
      <c r="I602" s="6">
        <f t="shared" si="78"/>
        <v>73.842059049317157</v>
      </c>
      <c r="J602" s="4"/>
      <c r="K602" s="5">
        <f t="shared" si="79"/>
        <v>100.42520030707134</v>
      </c>
      <c r="L602" s="5">
        <f t="shared" si="80"/>
        <v>27.13158</v>
      </c>
      <c r="M602" s="5">
        <f t="shared" si="81"/>
        <v>73.293620307071336</v>
      </c>
      <c r="N602" s="4"/>
    </row>
    <row r="603" spans="1:14" ht="15.75" x14ac:dyDescent="0.25">
      <c r="A603" s="9" t="str">
        <f t="shared" si="82"/>
        <v>-</v>
      </c>
      <c r="B603" s="8">
        <v>920</v>
      </c>
      <c r="C603" s="5" t="str">
        <f t="shared" si="85"/>
        <v/>
      </c>
      <c r="D603" s="5" t="str">
        <f t="shared" si="85"/>
        <v/>
      </c>
      <c r="E603" s="5" t="str">
        <f t="shared" si="85"/>
        <v/>
      </c>
      <c r="F603" s="5" t="str">
        <f t="shared" si="85"/>
        <v/>
      </c>
      <c r="G603" s="5">
        <f t="shared" si="85"/>
        <v>8.0301170677356398E-2</v>
      </c>
      <c r="H603" s="7">
        <f t="shared" si="77"/>
        <v>8.0301170677356398E-2</v>
      </c>
      <c r="I603" s="6">
        <f t="shared" si="78"/>
        <v>73.877077023167885</v>
      </c>
      <c r="J603" s="4"/>
      <c r="K603" s="5">
        <f t="shared" si="79"/>
        <v>100.47282475150833</v>
      </c>
      <c r="L603" s="5">
        <f t="shared" si="80"/>
        <v>27.27984</v>
      </c>
      <c r="M603" s="5">
        <f t="shared" si="81"/>
        <v>73.192984751508334</v>
      </c>
      <c r="N603" s="4"/>
    </row>
    <row r="604" spans="1:14" ht="15.75" x14ac:dyDescent="0.25">
      <c r="A604" s="9" t="str">
        <f t="shared" si="82"/>
        <v>-</v>
      </c>
      <c r="B604" s="8">
        <v>925</v>
      </c>
      <c r="C604" s="5" t="str">
        <f t="shared" si="85"/>
        <v/>
      </c>
      <c r="D604" s="5" t="str">
        <f t="shared" si="85"/>
        <v/>
      </c>
      <c r="E604" s="5" t="str">
        <f t="shared" si="85"/>
        <v/>
      </c>
      <c r="F604" s="5" t="str">
        <f t="shared" si="85"/>
        <v/>
      </c>
      <c r="G604" s="5">
        <f t="shared" si="85"/>
        <v>7.990478018215369E-2</v>
      </c>
      <c r="H604" s="7">
        <f t="shared" si="77"/>
        <v>7.990478018215369E-2</v>
      </c>
      <c r="I604" s="6">
        <f t="shared" si="78"/>
        <v>73.91192166849217</v>
      </c>
      <c r="J604" s="4"/>
      <c r="K604" s="5">
        <f t="shared" si="79"/>
        <v>100.52021346914935</v>
      </c>
      <c r="L604" s="5">
        <f t="shared" si="80"/>
        <v>27.428099999999997</v>
      </c>
      <c r="M604" s="5">
        <f t="shared" si="81"/>
        <v>73.092113469149353</v>
      </c>
      <c r="N604" s="4"/>
    </row>
    <row r="605" spans="1:14" ht="15.75" x14ac:dyDescent="0.25">
      <c r="A605" s="9" t="str">
        <f t="shared" si="82"/>
        <v>-</v>
      </c>
      <c r="B605" s="8">
        <v>930</v>
      </c>
      <c r="C605" s="5" t="str">
        <f t="shared" si="85"/>
        <v/>
      </c>
      <c r="D605" s="5" t="str">
        <f t="shared" si="85"/>
        <v/>
      </c>
      <c r="E605" s="5" t="str">
        <f t="shared" si="85"/>
        <v/>
      </c>
      <c r="F605" s="5" t="str">
        <f t="shared" si="85"/>
        <v/>
      </c>
      <c r="G605" s="5">
        <f t="shared" si="85"/>
        <v>7.951246749806716E-2</v>
      </c>
      <c r="H605" s="7">
        <f t="shared" si="77"/>
        <v>7.951246749806716E-2</v>
      </c>
      <c r="I605" s="6">
        <f t="shared" si="78"/>
        <v>73.946594773202463</v>
      </c>
      <c r="J605" s="4"/>
      <c r="K605" s="5">
        <f t="shared" si="79"/>
        <v>100.56736889155535</v>
      </c>
      <c r="L605" s="5">
        <f t="shared" si="80"/>
        <v>27.576359999999998</v>
      </c>
      <c r="M605" s="5">
        <f t="shared" si="81"/>
        <v>72.991008891555353</v>
      </c>
      <c r="N605" s="4"/>
    </row>
    <row r="606" spans="1:14" ht="15.75" x14ac:dyDescent="0.25">
      <c r="A606" s="9" t="str">
        <f t="shared" si="82"/>
        <v>-</v>
      </c>
      <c r="B606" s="8">
        <v>935</v>
      </c>
      <c r="C606" s="5" t="str">
        <f t="shared" si="85"/>
        <v/>
      </c>
      <c r="D606" s="5" t="str">
        <f t="shared" si="85"/>
        <v/>
      </c>
      <c r="E606" s="5" t="str">
        <f t="shared" si="85"/>
        <v/>
      </c>
      <c r="F606" s="5" t="str">
        <f t="shared" si="85"/>
        <v/>
      </c>
      <c r="G606" s="5">
        <f t="shared" si="85"/>
        <v>7.9124169087998728E-2</v>
      </c>
      <c r="H606" s="7">
        <f t="shared" si="77"/>
        <v>7.9124169087998728E-2</v>
      </c>
      <c r="I606" s="6">
        <f t="shared" si="78"/>
        <v>73.981098097278817</v>
      </c>
      <c r="J606" s="4"/>
      <c r="K606" s="5">
        <f t="shared" si="79"/>
        <v>100.61429341229919</v>
      </c>
      <c r="L606" s="5">
        <f t="shared" si="80"/>
        <v>27.724619999999998</v>
      </c>
      <c r="M606" s="5">
        <f t="shared" si="81"/>
        <v>72.889673412299189</v>
      </c>
      <c r="N606" s="4"/>
    </row>
    <row r="607" spans="1:14" ht="15.75" x14ac:dyDescent="0.25">
      <c r="A607" s="9" t="str">
        <f t="shared" si="82"/>
        <v>-</v>
      </c>
      <c r="B607" s="8">
        <v>940</v>
      </c>
      <c r="C607" s="5" t="str">
        <f t="shared" si="85"/>
        <v/>
      </c>
      <c r="D607" s="5" t="str">
        <f t="shared" si="85"/>
        <v/>
      </c>
      <c r="E607" s="5" t="str">
        <f t="shared" si="85"/>
        <v/>
      </c>
      <c r="F607" s="5" t="str">
        <f t="shared" si="85"/>
        <v/>
      </c>
      <c r="G607" s="5">
        <f t="shared" si="85"/>
        <v>7.8739822737607906E-2</v>
      </c>
      <c r="H607" s="7">
        <f t="shared" si="77"/>
        <v>7.8739822737607906E-2</v>
      </c>
      <c r="I607" s="6">
        <f t="shared" si="78"/>
        <v>74.015433373351428</v>
      </c>
      <c r="J607" s="4"/>
      <c r="K607" s="5">
        <f t="shared" si="79"/>
        <v>100.66098938775795</v>
      </c>
      <c r="L607" s="5">
        <f t="shared" si="80"/>
        <v>27.872879999999999</v>
      </c>
      <c r="M607" s="5">
        <f t="shared" si="81"/>
        <v>72.788109387757956</v>
      </c>
      <c r="N607" s="4"/>
    </row>
    <row r="608" spans="1:14" ht="15.75" x14ac:dyDescent="0.25">
      <c r="A608" s="9" t="str">
        <f t="shared" si="82"/>
        <v>-</v>
      </c>
      <c r="B608" s="8">
        <v>945</v>
      </c>
      <c r="C608" s="5" t="str">
        <f t="shared" si="85"/>
        <v/>
      </c>
      <c r="D608" s="5" t="str">
        <f t="shared" si="85"/>
        <v/>
      </c>
      <c r="E608" s="5" t="str">
        <f t="shared" si="85"/>
        <v/>
      </c>
      <c r="F608" s="5" t="str">
        <f t="shared" si="85"/>
        <v/>
      </c>
      <c r="G608" s="5">
        <f t="shared" si="85"/>
        <v>7.8359367520919404E-2</v>
      </c>
      <c r="H608" s="7">
        <f t="shared" si="77"/>
        <v>7.8359367520919404E-2</v>
      </c>
      <c r="I608" s="6">
        <f t="shared" si="78"/>
        <v>74.049602307268842</v>
      </c>
      <c r="J608" s="4"/>
      <c r="K608" s="5">
        <f t="shared" si="79"/>
        <v>100.70745913788562</v>
      </c>
      <c r="L608" s="5">
        <f t="shared" si="80"/>
        <v>28.021139999999999</v>
      </c>
      <c r="M608" s="5">
        <f t="shared" si="81"/>
        <v>72.686319137885619</v>
      </c>
      <c r="N608" s="4"/>
    </row>
    <row r="609" spans="1:14" ht="15.75" x14ac:dyDescent="0.25">
      <c r="A609" s="9" t="str">
        <f t="shared" si="82"/>
        <v>-</v>
      </c>
      <c r="B609" s="8">
        <v>950</v>
      </c>
      <c r="C609" s="5" t="str">
        <f t="shared" si="85"/>
        <v/>
      </c>
      <c r="D609" s="5" t="str">
        <f t="shared" si="85"/>
        <v/>
      </c>
      <c r="E609" s="5" t="str">
        <f t="shared" si="85"/>
        <v/>
      </c>
      <c r="F609" s="5" t="str">
        <f t="shared" si="85"/>
        <v/>
      </c>
      <c r="G609" s="5">
        <f t="shared" si="85"/>
        <v>7.7982743767000859E-2</v>
      </c>
      <c r="H609" s="7">
        <f t="shared" si="77"/>
        <v>7.7982743767000859E-2</v>
      </c>
      <c r="I609" s="6">
        <f t="shared" si="78"/>
        <v>74.083606578650816</v>
      </c>
      <c r="J609" s="4"/>
      <c r="K609" s="5">
        <f t="shared" si="79"/>
        <v>100.75370494696512</v>
      </c>
      <c r="L609" s="5">
        <f t="shared" si="80"/>
        <v>28.1694</v>
      </c>
      <c r="M609" s="5">
        <f t="shared" si="81"/>
        <v>72.584304946965119</v>
      </c>
      <c r="N609" s="4"/>
    </row>
    <row r="610" spans="1:14" ht="15.75" x14ac:dyDescent="0.25">
      <c r="A610" s="9" t="str">
        <f t="shared" si="82"/>
        <v>-</v>
      </c>
      <c r="B610" s="8">
        <v>955</v>
      </c>
      <c r="C610" s="5" t="str">
        <f t="shared" si="85"/>
        <v/>
      </c>
      <c r="D610" s="5" t="str">
        <f t="shared" si="85"/>
        <v/>
      </c>
      <c r="E610" s="5" t="str">
        <f t="shared" si="85"/>
        <v/>
      </c>
      <c r="F610" s="5" t="str">
        <f t="shared" si="85"/>
        <v/>
      </c>
      <c r="G610" s="5">
        <f t="shared" si="85"/>
        <v>7.7609893027672766E-2</v>
      </c>
      <c r="H610" s="7">
        <f t="shared" si="77"/>
        <v>7.7609893027672766E-2</v>
      </c>
      <c r="I610" s="6">
        <f t="shared" si="78"/>
        <v>74.117447841427492</v>
      </c>
      <c r="J610" s="4"/>
      <c r="K610" s="5">
        <f t="shared" si="79"/>
        <v>100.79972906434139</v>
      </c>
      <c r="L610" s="5">
        <f t="shared" si="80"/>
        <v>28.31766</v>
      </c>
      <c r="M610" s="5">
        <f t="shared" si="81"/>
        <v>72.482069064341388</v>
      </c>
      <c r="N610" s="4"/>
    </row>
    <row r="611" spans="1:14" ht="15.75" x14ac:dyDescent="0.25">
      <c r="A611" s="9" t="str">
        <f t="shared" si="82"/>
        <v>-</v>
      </c>
      <c r="B611" s="8">
        <v>960</v>
      </c>
      <c r="C611" s="5" t="str">
        <f t="shared" ref="C611:G626" si="86">IF(AND($B611&gt;=C$414,$B611&lt;=C$415),(C$416/60)*$B611^(-C$417),"")</f>
        <v/>
      </c>
      <c r="D611" s="5" t="str">
        <f t="shared" si="86"/>
        <v/>
      </c>
      <c r="E611" s="5" t="str">
        <f t="shared" si="86"/>
        <v/>
      </c>
      <c r="F611" s="5" t="str">
        <f t="shared" si="86"/>
        <v/>
      </c>
      <c r="G611" s="5">
        <f t="shared" si="86"/>
        <v>7.7240758046212721E-2</v>
      </c>
      <c r="H611" s="7">
        <f t="shared" ref="H611:H674" si="87">AVERAGE(C611:G611)</f>
        <v>7.7240758046212721E-2</v>
      </c>
      <c r="I611" s="6">
        <f t="shared" ref="I611:I674" si="88">H611*B611</f>
        <v>74.151127724364216</v>
      </c>
      <c r="J611" s="4"/>
      <c r="K611" s="5">
        <f t="shared" ref="K611:K674" si="89">$C$406*I611/1000</f>
        <v>100.84553370513532</v>
      </c>
      <c r="L611" s="5">
        <f t="shared" ref="L611:L674" si="90">B611*60*$C$407/1000</f>
        <v>28.465919999999997</v>
      </c>
      <c r="M611" s="5">
        <f t="shared" ref="M611:M674" si="91">MAX(0,K611-L611)</f>
        <v>72.379613705135327</v>
      </c>
      <c r="N611" s="4"/>
    </row>
    <row r="612" spans="1:14" ht="15.75" x14ac:dyDescent="0.25">
      <c r="A612" s="9" t="str">
        <f t="shared" ref="A612:A675" si="92">IF(M612=$C$408,"MAX","-")</f>
        <v>-</v>
      </c>
      <c r="B612" s="8">
        <v>965</v>
      </c>
      <c r="C612" s="5" t="str">
        <f t="shared" si="86"/>
        <v/>
      </c>
      <c r="D612" s="5" t="str">
        <f t="shared" si="86"/>
        <v/>
      </c>
      <c r="E612" s="5" t="str">
        <f t="shared" si="86"/>
        <v/>
      </c>
      <c r="F612" s="5" t="str">
        <f t="shared" si="86"/>
        <v/>
      </c>
      <c r="G612" s="5">
        <f t="shared" si="86"/>
        <v>7.6875282727018879E-2</v>
      </c>
      <c r="H612" s="7">
        <f t="shared" si="87"/>
        <v>7.6875282727018879E-2</v>
      </c>
      <c r="I612" s="6">
        <f t="shared" si="88"/>
        <v>74.184647831573216</v>
      </c>
      <c r="J612" s="4"/>
      <c r="K612" s="5">
        <f t="shared" si="89"/>
        <v>100.89112105093957</v>
      </c>
      <c r="L612" s="5">
        <f t="shared" si="90"/>
        <v>28.614179999999998</v>
      </c>
      <c r="M612" s="5">
        <f t="shared" si="91"/>
        <v>72.27694105093957</v>
      </c>
      <c r="N612" s="4"/>
    </row>
    <row r="613" spans="1:14" ht="15.75" x14ac:dyDescent="0.25">
      <c r="A613" s="9" t="str">
        <f t="shared" si="92"/>
        <v>-</v>
      </c>
      <c r="B613" s="8">
        <v>970</v>
      </c>
      <c r="C613" s="5" t="str">
        <f t="shared" si="86"/>
        <v/>
      </c>
      <c r="D613" s="5" t="str">
        <f t="shared" si="86"/>
        <v/>
      </c>
      <c r="E613" s="5" t="str">
        <f t="shared" si="86"/>
        <v/>
      </c>
      <c r="F613" s="5" t="str">
        <f t="shared" si="86"/>
        <v/>
      </c>
      <c r="G613" s="5">
        <f t="shared" si="86"/>
        <v>7.6513412106198553E-2</v>
      </c>
      <c r="H613" s="7">
        <f t="shared" si="87"/>
        <v>7.6513412106198553E-2</v>
      </c>
      <c r="I613" s="6">
        <f t="shared" si="88"/>
        <v>74.218009743012601</v>
      </c>
      <c r="J613" s="4"/>
      <c r="K613" s="5">
        <f t="shared" si="89"/>
        <v>100.93649325049714</v>
      </c>
      <c r="L613" s="5">
        <f t="shared" si="90"/>
        <v>28.762439999999998</v>
      </c>
      <c r="M613" s="5">
        <f t="shared" si="91"/>
        <v>72.174053250497138</v>
      </c>
      <c r="N613" s="4"/>
    </row>
    <row r="614" spans="1:14" ht="15.75" x14ac:dyDescent="0.25">
      <c r="A614" s="9" t="str">
        <f t="shared" si="92"/>
        <v>-</v>
      </c>
      <c r="B614" s="8">
        <v>975</v>
      </c>
      <c r="C614" s="5" t="str">
        <f t="shared" si="86"/>
        <v/>
      </c>
      <c r="D614" s="5" t="str">
        <f t="shared" si="86"/>
        <v/>
      </c>
      <c r="E614" s="5" t="str">
        <f t="shared" si="86"/>
        <v/>
      </c>
      <c r="F614" s="5" t="str">
        <f t="shared" si="86"/>
        <v/>
      </c>
      <c r="G614" s="5">
        <f t="shared" si="86"/>
        <v>7.6155092323048082E-2</v>
      </c>
      <c r="H614" s="7">
        <f t="shared" si="87"/>
        <v>7.6155092323048082E-2</v>
      </c>
      <c r="I614" s="6">
        <f t="shared" si="88"/>
        <v>74.251215014971876</v>
      </c>
      <c r="J614" s="4"/>
      <c r="K614" s="5">
        <f t="shared" si="89"/>
        <v>100.98165242036175</v>
      </c>
      <c r="L614" s="5">
        <f t="shared" si="90"/>
        <v>28.910699999999999</v>
      </c>
      <c r="M614" s="5">
        <f t="shared" si="91"/>
        <v>72.070952420361749</v>
      </c>
      <c r="N614" s="4"/>
    </row>
    <row r="615" spans="1:14" ht="15.75" x14ac:dyDescent="0.25">
      <c r="A615" s="9" t="str">
        <f t="shared" si="92"/>
        <v>-</v>
      </c>
      <c r="B615" s="8">
        <v>980</v>
      </c>
      <c r="C615" s="5" t="str">
        <f t="shared" si="86"/>
        <v/>
      </c>
      <c r="D615" s="5" t="str">
        <f t="shared" si="86"/>
        <v/>
      </c>
      <c r="E615" s="5" t="str">
        <f t="shared" si="86"/>
        <v/>
      </c>
      <c r="F615" s="5" t="str">
        <f t="shared" si="86"/>
        <v/>
      </c>
      <c r="G615" s="5">
        <f t="shared" si="86"/>
        <v>7.5800270592394109E-2</v>
      </c>
      <c r="H615" s="7">
        <f t="shared" si="87"/>
        <v>7.5800270592394109E-2</v>
      </c>
      <c r="I615" s="6">
        <f t="shared" si="88"/>
        <v>74.284265180546228</v>
      </c>
      <c r="J615" s="4"/>
      <c r="K615" s="5">
        <f t="shared" si="89"/>
        <v>101.02660064554287</v>
      </c>
      <c r="L615" s="5">
        <f t="shared" si="90"/>
        <v>29.058959999999999</v>
      </c>
      <c r="M615" s="5">
        <f t="shared" si="91"/>
        <v>71.967640645542872</v>
      </c>
      <c r="N615" s="4"/>
    </row>
    <row r="616" spans="1:14" ht="15.75" x14ac:dyDescent="0.25">
      <c r="A616" s="9" t="str">
        <f t="shared" si="92"/>
        <v>-</v>
      </c>
      <c r="B616" s="8">
        <v>985</v>
      </c>
      <c r="C616" s="5" t="str">
        <f t="shared" si="86"/>
        <v/>
      </c>
      <c r="D616" s="5" t="str">
        <f t="shared" si="86"/>
        <v/>
      </c>
      <c r="E616" s="5" t="str">
        <f t="shared" si="86"/>
        <v/>
      </c>
      <c r="F616" s="5" t="str">
        <f t="shared" si="86"/>
        <v/>
      </c>
      <c r="G616" s="5">
        <f t="shared" si="86"/>
        <v>7.5448895177764624E-2</v>
      </c>
      <c r="H616" s="7">
        <f t="shared" si="87"/>
        <v>7.5448895177764624E-2</v>
      </c>
      <c r="I616" s="6">
        <f t="shared" si="88"/>
        <v>74.317161750098151</v>
      </c>
      <c r="J616" s="4"/>
      <c r="K616" s="5">
        <f t="shared" si="89"/>
        <v>101.07133998013349</v>
      </c>
      <c r="L616" s="5">
        <f t="shared" si="90"/>
        <v>29.207219999999996</v>
      </c>
      <c r="M616" s="5">
        <f t="shared" si="91"/>
        <v>71.864119980133495</v>
      </c>
      <c r="N616" s="4"/>
    </row>
    <row r="617" spans="1:14" ht="15.75" x14ac:dyDescent="0.25">
      <c r="A617" s="9" t="str">
        <f t="shared" si="92"/>
        <v>-</v>
      </c>
      <c r="B617" s="8">
        <v>990</v>
      </c>
      <c r="C617" s="5" t="str">
        <f t="shared" si="86"/>
        <v/>
      </c>
      <c r="D617" s="5" t="str">
        <f t="shared" si="86"/>
        <v/>
      </c>
      <c r="E617" s="5" t="str">
        <f t="shared" si="86"/>
        <v/>
      </c>
      <c r="F617" s="5" t="str">
        <f t="shared" si="86"/>
        <v/>
      </c>
      <c r="G617" s="5">
        <f t="shared" si="86"/>
        <v>7.5100915365361995E-2</v>
      </c>
      <c r="H617" s="7">
        <f t="shared" si="87"/>
        <v>7.5100915365361995E-2</v>
      </c>
      <c r="I617" s="6">
        <f t="shared" si="88"/>
        <v>74.349906211708372</v>
      </c>
      <c r="J617" s="4"/>
      <c r="K617" s="5">
        <f t="shared" si="89"/>
        <v>101.11587244792339</v>
      </c>
      <c r="L617" s="5">
        <f t="shared" si="90"/>
        <v>29.35548</v>
      </c>
      <c r="M617" s="5">
        <f t="shared" si="91"/>
        <v>71.760392447923394</v>
      </c>
      <c r="N617" s="4"/>
    </row>
    <row r="618" spans="1:14" ht="15.75" x14ac:dyDescent="0.25">
      <c r="A618" s="9" t="str">
        <f t="shared" si="92"/>
        <v>-</v>
      </c>
      <c r="B618" s="8">
        <v>995</v>
      </c>
      <c r="C618" s="5" t="str">
        <f t="shared" si="86"/>
        <v/>
      </c>
      <c r="D618" s="5" t="str">
        <f t="shared" si="86"/>
        <v/>
      </c>
      <c r="E618" s="5" t="str">
        <f t="shared" si="86"/>
        <v/>
      </c>
      <c r="F618" s="5" t="str">
        <f t="shared" si="86"/>
        <v/>
      </c>
      <c r="G618" s="5">
        <f t="shared" si="86"/>
        <v>7.4756281438808858E-2</v>
      </c>
      <c r="H618" s="7">
        <f t="shared" si="87"/>
        <v>7.4756281438808858E-2</v>
      </c>
      <c r="I618" s="6">
        <f t="shared" si="88"/>
        <v>74.382500031614811</v>
      </c>
      <c r="J618" s="4"/>
      <c r="K618" s="5">
        <f t="shared" si="89"/>
        <v>101.16020004299615</v>
      </c>
      <c r="L618" s="5">
        <f t="shared" si="90"/>
        <v>29.503739999999997</v>
      </c>
      <c r="M618" s="5">
        <f t="shared" si="91"/>
        <v>71.656460042996159</v>
      </c>
      <c r="N618" s="4"/>
    </row>
    <row r="619" spans="1:14" ht="15.75" x14ac:dyDescent="0.25">
      <c r="A619" s="9" t="str">
        <f t="shared" si="92"/>
        <v>-</v>
      </c>
      <c r="B619" s="8">
        <v>1000</v>
      </c>
      <c r="C619" s="5" t="str">
        <f t="shared" si="86"/>
        <v/>
      </c>
      <c r="D619" s="5" t="str">
        <f t="shared" si="86"/>
        <v/>
      </c>
      <c r="E619" s="5" t="str">
        <f t="shared" si="86"/>
        <v/>
      </c>
      <c r="F619" s="5" t="str">
        <f t="shared" si="86"/>
        <v/>
      </c>
      <c r="G619" s="5">
        <f t="shared" si="86"/>
        <v>7.4414944654641241E-2</v>
      </c>
      <c r="H619" s="7">
        <f t="shared" si="87"/>
        <v>7.4414944654641241E-2</v>
      </c>
      <c r="I619" s="6">
        <f t="shared" si="88"/>
        <v>74.414944654641246</v>
      </c>
      <c r="J619" s="4"/>
      <c r="K619" s="5">
        <f t="shared" si="89"/>
        <v>101.20432473031209</v>
      </c>
      <c r="L619" s="5">
        <f t="shared" si="90"/>
        <v>29.652000000000001</v>
      </c>
      <c r="M619" s="5">
        <f t="shared" si="91"/>
        <v>71.552324730312094</v>
      </c>
      <c r="N619" s="4"/>
    </row>
    <row r="620" spans="1:14" ht="15.75" x14ac:dyDescent="0.25">
      <c r="A620" s="9" t="str">
        <f t="shared" si="92"/>
        <v>-</v>
      </c>
      <c r="B620" s="8">
        <v>1005</v>
      </c>
      <c r="C620" s="5" t="str">
        <f t="shared" si="86"/>
        <v/>
      </c>
      <c r="D620" s="5" t="str">
        <f t="shared" si="86"/>
        <v/>
      </c>
      <c r="E620" s="5" t="str">
        <f t="shared" si="86"/>
        <v/>
      </c>
      <c r="F620" s="5" t="str">
        <f t="shared" si="86"/>
        <v/>
      </c>
      <c r="G620" s="5">
        <f t="shared" si="86"/>
        <v>7.4076857218522738E-2</v>
      </c>
      <c r="H620" s="7">
        <f t="shared" si="87"/>
        <v>7.4076857218522738E-2</v>
      </c>
      <c r="I620" s="6">
        <f t="shared" si="88"/>
        <v>74.447241504615349</v>
      </c>
      <c r="J620" s="4"/>
      <c r="K620" s="5">
        <f t="shared" si="89"/>
        <v>101.24824844627688</v>
      </c>
      <c r="L620" s="5">
        <f t="shared" si="90"/>
        <v>29.800259999999998</v>
      </c>
      <c r="M620" s="5">
        <f t="shared" si="91"/>
        <v>71.447988446276881</v>
      </c>
      <c r="N620" s="4"/>
    </row>
    <row r="621" spans="1:14" ht="15.75" x14ac:dyDescent="0.25">
      <c r="A621" s="9" t="str">
        <f t="shared" si="92"/>
        <v>-</v>
      </c>
      <c r="B621" s="8">
        <v>1010</v>
      </c>
      <c r="C621" s="5" t="str">
        <f t="shared" si="86"/>
        <v/>
      </c>
      <c r="D621" s="5" t="str">
        <f t="shared" si="86"/>
        <v/>
      </c>
      <c r="E621" s="5" t="str">
        <f t="shared" si="86"/>
        <v/>
      </c>
      <c r="F621" s="5" t="str">
        <f t="shared" si="86"/>
        <v/>
      </c>
      <c r="G621" s="5">
        <f t="shared" si="86"/>
        <v>7.3741972262154995E-2</v>
      </c>
      <c r="H621" s="7">
        <f t="shared" si="87"/>
        <v>7.3741972262154995E-2</v>
      </c>
      <c r="I621" s="6">
        <f t="shared" si="88"/>
        <v>74.479391984776541</v>
      </c>
      <c r="J621" s="4"/>
      <c r="K621" s="5">
        <f t="shared" si="89"/>
        <v>101.2919730992961</v>
      </c>
      <c r="L621" s="5">
        <f t="shared" si="90"/>
        <v>29.948519999999998</v>
      </c>
      <c r="M621" s="5">
        <f t="shared" si="91"/>
        <v>71.343453099296099</v>
      </c>
      <c r="N621" s="4"/>
    </row>
    <row r="622" spans="1:14" ht="15.75" x14ac:dyDescent="0.25">
      <c r="A622" s="9" t="str">
        <f t="shared" si="92"/>
        <v>-</v>
      </c>
      <c r="B622" s="8">
        <v>1015</v>
      </c>
      <c r="C622" s="5" t="str">
        <f t="shared" si="86"/>
        <v/>
      </c>
      <c r="D622" s="5" t="str">
        <f t="shared" si="86"/>
        <v/>
      </c>
      <c r="E622" s="5" t="str">
        <f t="shared" si="86"/>
        <v/>
      </c>
      <c r="F622" s="5" t="str">
        <f t="shared" si="86"/>
        <v/>
      </c>
      <c r="G622" s="5">
        <f t="shared" si="86"/>
        <v>7.3410243820860879E-2</v>
      </c>
      <c r="H622" s="7">
        <f t="shared" si="87"/>
        <v>7.3410243820860879E-2</v>
      </c>
      <c r="I622" s="6">
        <f t="shared" si="88"/>
        <v>74.511397478173791</v>
      </c>
      <c r="J622" s="4"/>
      <c r="K622" s="5">
        <f t="shared" si="89"/>
        <v>101.33550057031636</v>
      </c>
      <c r="L622" s="5">
        <f t="shared" si="90"/>
        <v>30.096779999999999</v>
      </c>
      <c r="M622" s="5">
        <f t="shared" si="91"/>
        <v>71.23872057031636</v>
      </c>
      <c r="N622" s="4"/>
    </row>
    <row r="623" spans="1:14" ht="15.75" x14ac:dyDescent="0.25">
      <c r="A623" s="9" t="str">
        <f t="shared" si="92"/>
        <v>-</v>
      </c>
      <c r="B623" s="8">
        <v>1020</v>
      </c>
      <c r="C623" s="5" t="str">
        <f t="shared" si="86"/>
        <v/>
      </c>
      <c r="D623" s="5" t="str">
        <f t="shared" si="86"/>
        <v/>
      </c>
      <c r="E623" s="5" t="str">
        <f t="shared" si="86"/>
        <v/>
      </c>
      <c r="F623" s="5" t="str">
        <f t="shared" si="86"/>
        <v/>
      </c>
      <c r="G623" s="5">
        <f t="shared" si="86"/>
        <v>7.3081626811817818E-2</v>
      </c>
      <c r="H623" s="7">
        <f t="shared" si="87"/>
        <v>7.3081626811817818E-2</v>
      </c>
      <c r="I623" s="6">
        <f t="shared" si="88"/>
        <v>74.543259348054178</v>
      </c>
      <c r="J623" s="4"/>
      <c r="K623" s="5">
        <f t="shared" si="89"/>
        <v>101.37883271335367</v>
      </c>
      <c r="L623" s="5">
        <f t="shared" si="90"/>
        <v>30.245039999999996</v>
      </c>
      <c r="M623" s="5">
        <f t="shared" si="91"/>
        <v>71.133792713353671</v>
      </c>
      <c r="N623" s="4"/>
    </row>
    <row r="624" spans="1:14" ht="15.75" x14ac:dyDescent="0.25">
      <c r="A624" s="9" t="str">
        <f t="shared" si="92"/>
        <v>-</v>
      </c>
      <c r="B624" s="8">
        <v>1025</v>
      </c>
      <c r="C624" s="5" t="str">
        <f t="shared" si="86"/>
        <v/>
      </c>
      <c r="D624" s="5" t="str">
        <f t="shared" si="86"/>
        <v/>
      </c>
      <c r="E624" s="5" t="str">
        <f t="shared" si="86"/>
        <v/>
      </c>
      <c r="F624" s="5" t="str">
        <f t="shared" si="86"/>
        <v/>
      </c>
      <c r="G624" s="5">
        <f t="shared" si="86"/>
        <v>7.2756077012918502E-2</v>
      </c>
      <c r="H624" s="7">
        <f t="shared" si="87"/>
        <v>7.2756077012918502E-2</v>
      </c>
      <c r="I624" s="6">
        <f t="shared" si="88"/>
        <v>74.574978938241458</v>
      </c>
      <c r="J624" s="4"/>
      <c r="K624" s="5">
        <f t="shared" si="89"/>
        <v>101.42197135600837</v>
      </c>
      <c r="L624" s="5">
        <f t="shared" si="90"/>
        <v>30.3933</v>
      </c>
      <c r="M624" s="5">
        <f t="shared" si="91"/>
        <v>71.028671356008374</v>
      </c>
      <c r="N624" s="4"/>
    </row>
    <row r="625" spans="1:14" ht="15.75" x14ac:dyDescent="0.25">
      <c r="A625" s="9" t="str">
        <f t="shared" si="92"/>
        <v>-</v>
      </c>
      <c r="B625" s="8">
        <v>1030</v>
      </c>
      <c r="C625" s="5" t="str">
        <f t="shared" si="86"/>
        <v/>
      </c>
      <c r="D625" s="5" t="str">
        <f t="shared" si="86"/>
        <v/>
      </c>
      <c r="E625" s="5" t="str">
        <f t="shared" si="86"/>
        <v/>
      </c>
      <c r="F625" s="5" t="str">
        <f t="shared" si="86"/>
        <v/>
      </c>
      <c r="G625" s="5">
        <f t="shared" si="86"/>
        <v>7.2433551042239322E-2</v>
      </c>
      <c r="H625" s="7">
        <f t="shared" si="87"/>
        <v>7.2433551042239322E-2</v>
      </c>
      <c r="I625" s="6">
        <f t="shared" si="88"/>
        <v>74.606557573506507</v>
      </c>
      <c r="J625" s="4"/>
      <c r="K625" s="5">
        <f t="shared" si="89"/>
        <v>101.46491829996884</v>
      </c>
      <c r="L625" s="5">
        <f t="shared" si="90"/>
        <v>30.541559999999997</v>
      </c>
      <c r="M625" s="5">
        <f t="shared" si="91"/>
        <v>70.923358299968839</v>
      </c>
      <c r="N625" s="4"/>
    </row>
    <row r="626" spans="1:14" ht="15.75" x14ac:dyDescent="0.25">
      <c r="A626" s="9" t="str">
        <f t="shared" si="92"/>
        <v>-</v>
      </c>
      <c r="B626" s="8">
        <v>1035</v>
      </c>
      <c r="C626" s="5" t="str">
        <f t="shared" si="86"/>
        <v/>
      </c>
      <c r="D626" s="5" t="str">
        <f t="shared" si="86"/>
        <v/>
      </c>
      <c r="E626" s="5" t="str">
        <f t="shared" si="86"/>
        <v/>
      </c>
      <c r="F626" s="5" t="str">
        <f t="shared" si="86"/>
        <v/>
      </c>
      <c r="G626" s="5">
        <f t="shared" si="86"/>
        <v>7.2114006338094755E-2</v>
      </c>
      <c r="H626" s="7">
        <f t="shared" si="87"/>
        <v>7.2114006338094755E-2</v>
      </c>
      <c r="I626" s="6">
        <f t="shared" si="88"/>
        <v>74.637996559928069</v>
      </c>
      <c r="J626" s="4"/>
      <c r="K626" s="5">
        <f t="shared" si="89"/>
        <v>101.50767532150218</v>
      </c>
      <c r="L626" s="5">
        <f t="shared" si="90"/>
        <v>30.689820000000001</v>
      </c>
      <c r="M626" s="5">
        <f t="shared" si="91"/>
        <v>70.817855321502179</v>
      </c>
      <c r="N626" s="4"/>
    </row>
    <row r="627" spans="1:14" ht="15.75" x14ac:dyDescent="0.25">
      <c r="A627" s="9" t="str">
        <f t="shared" si="92"/>
        <v>-</v>
      </c>
      <c r="B627" s="8">
        <v>1040</v>
      </c>
      <c r="C627" s="5" t="str">
        <f t="shared" ref="C627:G642" si="93">IF(AND($B627&gt;=C$414,$B627&lt;=C$415),(C$416/60)*$B627^(-C$417),"")</f>
        <v/>
      </c>
      <c r="D627" s="5" t="str">
        <f t="shared" si="93"/>
        <v/>
      </c>
      <c r="E627" s="5" t="str">
        <f t="shared" si="93"/>
        <v/>
      </c>
      <c r="F627" s="5" t="str">
        <f t="shared" si="93"/>
        <v/>
      </c>
      <c r="G627" s="5">
        <f t="shared" si="93"/>
        <v>7.1797401139658865E-2</v>
      </c>
      <c r="H627" s="7">
        <f t="shared" si="87"/>
        <v>7.1797401139658865E-2</v>
      </c>
      <c r="I627" s="6">
        <f t="shared" si="88"/>
        <v>74.669297185245213</v>
      </c>
      <c r="J627" s="4"/>
      <c r="K627" s="5">
        <f t="shared" si="89"/>
        <v>101.55024417193349</v>
      </c>
      <c r="L627" s="5">
        <f t="shared" si="90"/>
        <v>30.838079999999998</v>
      </c>
      <c r="M627" s="5">
        <f t="shared" si="91"/>
        <v>70.712164171933495</v>
      </c>
      <c r="N627" s="4"/>
    </row>
    <row r="628" spans="1:14" ht="15.75" x14ac:dyDescent="0.25">
      <c r="A628" s="9" t="str">
        <f t="shared" si="92"/>
        <v>-</v>
      </c>
      <c r="B628" s="8">
        <v>1045</v>
      </c>
      <c r="C628" s="5" t="str">
        <f t="shared" si="93"/>
        <v/>
      </c>
      <c r="D628" s="5" t="str">
        <f t="shared" si="93"/>
        <v/>
      </c>
      <c r="E628" s="5" t="str">
        <f t="shared" si="93"/>
        <v/>
      </c>
      <c r="F628" s="5" t="str">
        <f t="shared" si="93"/>
        <v/>
      </c>
      <c r="G628" s="5">
        <f t="shared" si="93"/>
        <v>7.1483694468136086E-2</v>
      </c>
      <c r="H628" s="7">
        <f t="shared" si="87"/>
        <v>7.1483694468136086E-2</v>
      </c>
      <c r="I628" s="6">
        <f t="shared" si="88"/>
        <v>74.700460719202212</v>
      </c>
      <c r="J628" s="4"/>
      <c r="K628" s="5">
        <f t="shared" si="89"/>
        <v>101.59262657811502</v>
      </c>
      <c r="L628" s="5">
        <f t="shared" si="90"/>
        <v>30.986339999999995</v>
      </c>
      <c r="M628" s="5">
        <f t="shared" si="91"/>
        <v>70.606286578115018</v>
      </c>
      <c r="N628" s="4"/>
    </row>
    <row r="629" spans="1:14" ht="15.75" x14ac:dyDescent="0.25">
      <c r="A629" s="9" t="str">
        <f t="shared" si="92"/>
        <v>-</v>
      </c>
      <c r="B629" s="8">
        <v>1050</v>
      </c>
      <c r="C629" s="5" t="str">
        <f t="shared" si="93"/>
        <v/>
      </c>
      <c r="D629" s="5" t="str">
        <f t="shared" si="93"/>
        <v/>
      </c>
      <c r="E629" s="5" t="str">
        <f t="shared" si="93"/>
        <v/>
      </c>
      <c r="F629" s="5" t="str">
        <f t="shared" si="93"/>
        <v/>
      </c>
      <c r="G629" s="5">
        <f t="shared" si="93"/>
        <v>7.1172846108461071E-2</v>
      </c>
      <c r="H629" s="7">
        <f t="shared" si="87"/>
        <v>7.1172846108461071E-2</v>
      </c>
      <c r="I629" s="6">
        <f t="shared" si="88"/>
        <v>74.731488413884122</v>
      </c>
      <c r="J629" s="4"/>
      <c r="K629" s="5">
        <f t="shared" si="89"/>
        <v>101.6348242428824</v>
      </c>
      <c r="L629" s="5">
        <f t="shared" si="90"/>
        <v>31.134599999999999</v>
      </c>
      <c r="M629" s="5">
        <f t="shared" si="91"/>
        <v>70.50022424288241</v>
      </c>
      <c r="N629" s="4"/>
    </row>
    <row r="630" spans="1:14" ht="15.75" x14ac:dyDescent="0.25">
      <c r="A630" s="9" t="str">
        <f t="shared" si="92"/>
        <v>-</v>
      </c>
      <c r="B630" s="8">
        <v>1055</v>
      </c>
      <c r="C630" s="5" t="str">
        <f t="shared" si="93"/>
        <v/>
      </c>
      <c r="D630" s="5" t="str">
        <f t="shared" si="93"/>
        <v/>
      </c>
      <c r="E630" s="5" t="str">
        <f t="shared" si="93"/>
        <v/>
      </c>
      <c r="F630" s="5" t="str">
        <f t="shared" si="93"/>
        <v/>
      </c>
      <c r="G630" s="5">
        <f t="shared" si="93"/>
        <v>7.0864816591512114E-2</v>
      </c>
      <c r="H630" s="7">
        <f t="shared" si="87"/>
        <v>7.0864816591512114E-2</v>
      </c>
      <c r="I630" s="6">
        <f t="shared" si="88"/>
        <v>74.76238150404528</v>
      </c>
      <c r="J630" s="4"/>
      <c r="K630" s="5">
        <f t="shared" si="89"/>
        <v>101.67683884550158</v>
      </c>
      <c r="L630" s="5">
        <f t="shared" si="90"/>
        <v>31.282859999999996</v>
      </c>
      <c r="M630" s="5">
        <f t="shared" si="91"/>
        <v>70.393978845501579</v>
      </c>
      <c r="N630" s="4"/>
    </row>
    <row r="631" spans="1:14" ht="15.75" x14ac:dyDescent="0.25">
      <c r="A631" s="9" t="str">
        <f t="shared" si="92"/>
        <v>-</v>
      </c>
      <c r="B631" s="8">
        <v>1060</v>
      </c>
      <c r="C631" s="5" t="str">
        <f t="shared" si="93"/>
        <v/>
      </c>
      <c r="D631" s="5" t="str">
        <f t="shared" si="93"/>
        <v/>
      </c>
      <c r="E631" s="5" t="str">
        <f t="shared" si="93"/>
        <v/>
      </c>
      <c r="F631" s="5" t="str">
        <f t="shared" si="93"/>
        <v/>
      </c>
      <c r="G631" s="5">
        <f t="shared" si="93"/>
        <v>7.0559567176820839E-2</v>
      </c>
      <c r="H631" s="7">
        <f t="shared" si="87"/>
        <v>7.0559567176820839E-2</v>
      </c>
      <c r="I631" s="6">
        <f t="shared" si="88"/>
        <v>74.793141207430097</v>
      </c>
      <c r="J631" s="4"/>
      <c r="K631" s="5">
        <f t="shared" si="89"/>
        <v>101.71867204210493</v>
      </c>
      <c r="L631" s="5">
        <f t="shared" si="90"/>
        <v>31.43112</v>
      </c>
      <c r="M631" s="5">
        <f t="shared" si="91"/>
        <v>70.28755204210492</v>
      </c>
      <c r="N631" s="4"/>
    </row>
    <row r="632" spans="1:14" ht="15.75" x14ac:dyDescent="0.25">
      <c r="A632" s="9" t="str">
        <f t="shared" si="92"/>
        <v>-</v>
      </c>
      <c r="B632" s="8">
        <v>1065</v>
      </c>
      <c r="C632" s="5" t="str">
        <f t="shared" si="93"/>
        <v/>
      </c>
      <c r="D632" s="5" t="str">
        <f t="shared" si="93"/>
        <v/>
      </c>
      <c r="E632" s="5" t="str">
        <f t="shared" si="93"/>
        <v/>
      </c>
      <c r="F632" s="5" t="str">
        <f t="shared" si="93"/>
        <v/>
      </c>
      <c r="G632" s="5">
        <f t="shared" si="93"/>
        <v>7.0257059835761956E-2</v>
      </c>
      <c r="H632" s="7">
        <f t="shared" si="87"/>
        <v>7.0257059835761956E-2</v>
      </c>
      <c r="I632" s="6">
        <f t="shared" si="88"/>
        <v>74.823768725086481</v>
      </c>
      <c r="J632" s="4"/>
      <c r="K632" s="5">
        <f t="shared" si="89"/>
        <v>101.76032546611762</v>
      </c>
      <c r="L632" s="5">
        <f t="shared" si="90"/>
        <v>31.579379999999997</v>
      </c>
      <c r="M632" s="5">
        <f t="shared" si="91"/>
        <v>70.18094546611762</v>
      </c>
      <c r="N632" s="4"/>
    </row>
    <row r="633" spans="1:14" ht="15.75" x14ac:dyDescent="0.25">
      <c r="A633" s="9" t="str">
        <f t="shared" si="92"/>
        <v>-</v>
      </c>
      <c r="B633" s="8">
        <v>1070</v>
      </c>
      <c r="C633" s="5" t="str">
        <f t="shared" si="93"/>
        <v/>
      </c>
      <c r="D633" s="5" t="str">
        <f t="shared" si="93"/>
        <v/>
      </c>
      <c r="E633" s="5" t="str">
        <f t="shared" si="93"/>
        <v/>
      </c>
      <c r="F633" s="5" t="str">
        <f t="shared" si="93"/>
        <v/>
      </c>
      <c r="G633" s="5">
        <f t="shared" si="93"/>
        <v>6.9957257235206835E-2</v>
      </c>
      <c r="H633" s="7">
        <f t="shared" si="87"/>
        <v>6.9957257235206835E-2</v>
      </c>
      <c r="I633" s="6">
        <f t="shared" si="88"/>
        <v>74.854265241671314</v>
      </c>
      <c r="J633" s="4"/>
      <c r="K633" s="5">
        <f t="shared" si="89"/>
        <v>101.80180072867299</v>
      </c>
      <c r="L633" s="5">
        <f t="shared" si="90"/>
        <v>31.727640000000001</v>
      </c>
      <c r="M633" s="5">
        <f t="shared" si="91"/>
        <v>70.074160728672979</v>
      </c>
      <c r="N633" s="4"/>
    </row>
    <row r="634" spans="1:14" ht="15.75" x14ac:dyDescent="0.25">
      <c r="A634" s="9" t="str">
        <f t="shared" si="92"/>
        <v>-</v>
      </c>
      <c r="B634" s="8">
        <v>1075</v>
      </c>
      <c r="C634" s="5" t="str">
        <f t="shared" si="93"/>
        <v/>
      </c>
      <c r="D634" s="5" t="str">
        <f t="shared" si="93"/>
        <v/>
      </c>
      <c r="E634" s="5" t="str">
        <f t="shared" si="93"/>
        <v/>
      </c>
      <c r="F634" s="5" t="str">
        <f t="shared" si="93"/>
        <v/>
      </c>
      <c r="G634" s="5">
        <f t="shared" si="93"/>
        <v>6.9660122721628373E-2</v>
      </c>
      <c r="H634" s="7">
        <f t="shared" si="87"/>
        <v>6.9660122721628373E-2</v>
      </c>
      <c r="I634" s="6">
        <f t="shared" si="88"/>
        <v>74.884631925750497</v>
      </c>
      <c r="J634" s="4"/>
      <c r="K634" s="5">
        <f t="shared" si="89"/>
        <v>101.84309941902067</v>
      </c>
      <c r="L634" s="5">
        <f t="shared" si="90"/>
        <v>31.875899999999998</v>
      </c>
      <c r="M634" s="5">
        <f t="shared" si="91"/>
        <v>69.967199419020673</v>
      </c>
      <c r="N634" s="4"/>
    </row>
    <row r="635" spans="1:14" ht="15.75" x14ac:dyDescent="0.25">
      <c r="A635" s="9" t="str">
        <f t="shared" si="92"/>
        <v>-</v>
      </c>
      <c r="B635" s="8">
        <v>1080</v>
      </c>
      <c r="C635" s="5" t="str">
        <f t="shared" si="93"/>
        <v/>
      </c>
      <c r="D635" s="5" t="str">
        <f t="shared" si="93"/>
        <v/>
      </c>
      <c r="E635" s="5" t="str">
        <f t="shared" si="93"/>
        <v/>
      </c>
      <c r="F635" s="5" t="str">
        <f t="shared" si="93"/>
        <v/>
      </c>
      <c r="G635" s="5">
        <f t="shared" si="93"/>
        <v>6.9365620305639031E-2</v>
      </c>
      <c r="H635" s="7">
        <f t="shared" si="87"/>
        <v>6.9365620305639031E-2</v>
      </c>
      <c r="I635" s="6">
        <f t="shared" si="88"/>
        <v>74.914869930090148</v>
      </c>
      <c r="J635" s="4"/>
      <c r="K635" s="5">
        <f t="shared" si="89"/>
        <v>101.8842231049226</v>
      </c>
      <c r="L635" s="5">
        <f t="shared" si="90"/>
        <v>32.024160000000002</v>
      </c>
      <c r="M635" s="5">
        <f t="shared" si="91"/>
        <v>69.860063104922602</v>
      </c>
      <c r="N635" s="4"/>
    </row>
    <row r="636" spans="1:14" ht="15.75" x14ac:dyDescent="0.25">
      <c r="A636" s="9" t="str">
        <f t="shared" si="92"/>
        <v>-</v>
      </c>
      <c r="B636" s="8">
        <v>1085</v>
      </c>
      <c r="C636" s="5" t="str">
        <f t="shared" si="93"/>
        <v/>
      </c>
      <c r="D636" s="5" t="str">
        <f t="shared" si="93"/>
        <v/>
      </c>
      <c r="E636" s="5" t="str">
        <f t="shared" si="93"/>
        <v/>
      </c>
      <c r="F636" s="5" t="str">
        <f t="shared" si="93"/>
        <v/>
      </c>
      <c r="G636" s="5">
        <f t="shared" si="93"/>
        <v>6.9073714646952167E-2</v>
      </c>
      <c r="H636" s="7">
        <f t="shared" si="87"/>
        <v>6.9073714646952167E-2</v>
      </c>
      <c r="I636" s="6">
        <f t="shared" si="88"/>
        <v>74.944980391943105</v>
      </c>
      <c r="J636" s="4"/>
      <c r="K636" s="5">
        <f t="shared" si="89"/>
        <v>101.92517333304262</v>
      </c>
      <c r="L636" s="5">
        <f t="shared" si="90"/>
        <v>32.172419999999995</v>
      </c>
      <c r="M636" s="5">
        <f t="shared" si="91"/>
        <v>69.752753333042619</v>
      </c>
      <c r="N636" s="4"/>
    </row>
    <row r="637" spans="1:14" ht="15.75" x14ac:dyDescent="0.25">
      <c r="A637" s="9" t="str">
        <f t="shared" si="92"/>
        <v>-</v>
      </c>
      <c r="B637" s="8">
        <v>1090</v>
      </c>
      <c r="C637" s="5" t="str">
        <f t="shared" si="93"/>
        <v/>
      </c>
      <c r="D637" s="5" t="str">
        <f t="shared" si="93"/>
        <v/>
      </c>
      <c r="E637" s="5" t="str">
        <f t="shared" si="93"/>
        <v/>
      </c>
      <c r="F637" s="5" t="str">
        <f t="shared" si="93"/>
        <v/>
      </c>
      <c r="G637" s="5">
        <f t="shared" si="93"/>
        <v>6.8784371039749992E-2</v>
      </c>
      <c r="H637" s="7">
        <f t="shared" si="87"/>
        <v>6.8784371039749992E-2</v>
      </c>
      <c r="I637" s="6">
        <f t="shared" si="88"/>
        <v>74.974964433327486</v>
      </c>
      <c r="J637" s="4"/>
      <c r="K637" s="5">
        <f t="shared" si="89"/>
        <v>101.96595162932539</v>
      </c>
      <c r="L637" s="5">
        <f t="shared" si="90"/>
        <v>32.320679999999996</v>
      </c>
      <c r="M637" s="5">
        <f t="shared" si="91"/>
        <v>69.645271629325393</v>
      </c>
      <c r="N637" s="4"/>
    </row>
    <row r="638" spans="1:14" ht="15.75" x14ac:dyDescent="0.25">
      <c r="A638" s="9" t="str">
        <f t="shared" si="92"/>
        <v>-</v>
      </c>
      <c r="B638" s="8">
        <v>1095</v>
      </c>
      <c r="C638" s="5" t="str">
        <f t="shared" si="93"/>
        <v/>
      </c>
      <c r="D638" s="5" t="str">
        <f t="shared" si="93"/>
        <v/>
      </c>
      <c r="E638" s="5" t="str">
        <f t="shared" si="93"/>
        <v/>
      </c>
      <c r="F638" s="5" t="str">
        <f t="shared" si="93"/>
        <v/>
      </c>
      <c r="G638" s="5">
        <f t="shared" si="93"/>
        <v>6.8497555398447277E-2</v>
      </c>
      <c r="H638" s="7">
        <f t="shared" si="87"/>
        <v>6.8497555398447277E-2</v>
      </c>
      <c r="I638" s="6">
        <f t="shared" si="88"/>
        <v>75.004823161299768</v>
      </c>
      <c r="J638" s="4"/>
      <c r="K638" s="5">
        <f t="shared" si="89"/>
        <v>102.00655949936768</v>
      </c>
      <c r="L638" s="5">
        <f t="shared" si="90"/>
        <v>32.468939999999996</v>
      </c>
      <c r="M638" s="5">
        <f t="shared" si="91"/>
        <v>69.537619499367679</v>
      </c>
      <c r="N638" s="4"/>
    </row>
    <row r="639" spans="1:14" ht="15.75" x14ac:dyDescent="0.25">
      <c r="A639" s="9" t="str">
        <f t="shared" si="92"/>
        <v>-</v>
      </c>
      <c r="B639" s="8">
        <v>1100</v>
      </c>
      <c r="C639" s="5" t="str">
        <f t="shared" si="93"/>
        <v/>
      </c>
      <c r="D639" s="5" t="str">
        <f t="shared" si="93"/>
        <v/>
      </c>
      <c r="E639" s="5" t="str">
        <f t="shared" si="93"/>
        <v/>
      </c>
      <c r="F639" s="5" t="str">
        <f t="shared" si="93"/>
        <v/>
      </c>
      <c r="G639" s="5">
        <f t="shared" si="93"/>
        <v>6.8213234243838045E-2</v>
      </c>
      <c r="H639" s="7">
        <f t="shared" si="87"/>
        <v>6.8213234243838045E-2</v>
      </c>
      <c r="I639" s="6">
        <f t="shared" si="88"/>
        <v>75.034557668221851</v>
      </c>
      <c r="J639" s="4"/>
      <c r="K639" s="5">
        <f t="shared" si="89"/>
        <v>102.04699842878172</v>
      </c>
      <c r="L639" s="5">
        <f t="shared" si="90"/>
        <v>32.617199999999997</v>
      </c>
      <c r="M639" s="5">
        <f t="shared" si="91"/>
        <v>69.429798428781723</v>
      </c>
      <c r="N639" s="4"/>
    </row>
    <row r="640" spans="1:14" ht="15.75" x14ac:dyDescent="0.25">
      <c r="A640" s="9" t="str">
        <f t="shared" si="92"/>
        <v>-</v>
      </c>
      <c r="B640" s="8">
        <v>1105</v>
      </c>
      <c r="C640" s="5" t="str">
        <f t="shared" si="93"/>
        <v/>
      </c>
      <c r="D640" s="5" t="str">
        <f t="shared" si="93"/>
        <v/>
      </c>
      <c r="E640" s="5" t="str">
        <f t="shared" si="93"/>
        <v/>
      </c>
      <c r="F640" s="5" t="str">
        <f t="shared" si="93"/>
        <v/>
      </c>
      <c r="G640" s="5">
        <f t="shared" si="93"/>
        <v>6.7931374689611967E-2</v>
      </c>
      <c r="H640" s="7">
        <f t="shared" si="87"/>
        <v>6.7931374689611967E-2</v>
      </c>
      <c r="I640" s="6">
        <f t="shared" si="88"/>
        <v>75.064169032021226</v>
      </c>
      <c r="J640" s="4"/>
      <c r="K640" s="5">
        <f t="shared" si="89"/>
        <v>102.08726988354887</v>
      </c>
      <c r="L640" s="5">
        <f t="shared" si="90"/>
        <v>32.765459999999997</v>
      </c>
      <c r="M640" s="5">
        <f t="shared" si="91"/>
        <v>69.321809883548866</v>
      </c>
      <c r="N640" s="4"/>
    </row>
    <row r="641" spans="1:14" ht="15.75" x14ac:dyDescent="0.25">
      <c r="A641" s="9" t="str">
        <f t="shared" si="92"/>
        <v>-</v>
      </c>
      <c r="B641" s="8">
        <v>1110</v>
      </c>
      <c r="C641" s="5" t="str">
        <f t="shared" si="93"/>
        <v/>
      </c>
      <c r="D641" s="5" t="str">
        <f t="shared" si="93"/>
        <v/>
      </c>
      <c r="E641" s="5" t="str">
        <f t="shared" si="93"/>
        <v/>
      </c>
      <c r="F641" s="5" t="str">
        <f t="shared" si="93"/>
        <v/>
      </c>
      <c r="G641" s="5">
        <f t="shared" si="93"/>
        <v>6.7651944429231226E-2</v>
      </c>
      <c r="H641" s="7">
        <f t="shared" si="87"/>
        <v>6.7651944429231226E-2</v>
      </c>
      <c r="I641" s="6">
        <f t="shared" si="88"/>
        <v>75.093658316446664</v>
      </c>
      <c r="J641" s="4"/>
      <c r="K641" s="5">
        <f t="shared" si="89"/>
        <v>102.12737531036747</v>
      </c>
      <c r="L641" s="5">
        <f t="shared" si="90"/>
        <v>32.913719999999998</v>
      </c>
      <c r="M641" s="5">
        <f t="shared" si="91"/>
        <v>69.213655310367471</v>
      </c>
      <c r="N641" s="4"/>
    </row>
    <row r="642" spans="1:14" ht="15.75" x14ac:dyDescent="0.25">
      <c r="A642" s="9" t="str">
        <f t="shared" si="92"/>
        <v>-</v>
      </c>
      <c r="B642" s="8">
        <v>1115</v>
      </c>
      <c r="C642" s="5" t="str">
        <f t="shared" si="93"/>
        <v/>
      </c>
      <c r="D642" s="5" t="str">
        <f t="shared" si="93"/>
        <v/>
      </c>
      <c r="E642" s="5" t="str">
        <f t="shared" si="93"/>
        <v/>
      </c>
      <c r="F642" s="5" t="str">
        <f t="shared" si="93"/>
        <v/>
      </c>
      <c r="G642" s="5">
        <f t="shared" si="93"/>
        <v>6.7374911723154546E-2</v>
      </c>
      <c r="H642" s="7">
        <f t="shared" si="87"/>
        <v>6.7374911723154546E-2</v>
      </c>
      <c r="I642" s="6">
        <f t="shared" si="88"/>
        <v>75.123026571317325</v>
      </c>
      <c r="J642" s="4"/>
      <c r="K642" s="5">
        <f t="shared" si="89"/>
        <v>102.16731613699156</v>
      </c>
      <c r="L642" s="5">
        <f t="shared" si="90"/>
        <v>33.061979999999998</v>
      </c>
      <c r="M642" s="5">
        <f t="shared" si="91"/>
        <v>69.105336136991554</v>
      </c>
      <c r="N642" s="4"/>
    </row>
    <row r="643" spans="1:14" ht="15.75" x14ac:dyDescent="0.25">
      <c r="A643" s="9" t="str">
        <f t="shared" si="92"/>
        <v>-</v>
      </c>
      <c r="B643" s="8">
        <v>1120</v>
      </c>
      <c r="C643" s="5" t="str">
        <f t="shared" ref="C643:G658" si="94">IF(AND($B643&gt;=C$414,$B643&lt;=C$415),(C$416/60)*$B643^(-C$417),"")</f>
        <v/>
      </c>
      <c r="D643" s="5" t="str">
        <f t="shared" si="94"/>
        <v/>
      </c>
      <c r="E643" s="5" t="str">
        <f t="shared" si="94"/>
        <v/>
      </c>
      <c r="F643" s="5" t="str">
        <f t="shared" si="94"/>
        <v/>
      </c>
      <c r="G643" s="5">
        <f t="shared" si="94"/>
        <v>6.7100245386398874E-2</v>
      </c>
      <c r="H643" s="7">
        <f t="shared" si="87"/>
        <v>6.7100245386398874E-2</v>
      </c>
      <c r="I643" s="6">
        <f t="shared" si="88"/>
        <v>75.152274832766736</v>
      </c>
      <c r="J643" s="4"/>
      <c r="K643" s="5">
        <f t="shared" si="89"/>
        <v>102.20709377256276</v>
      </c>
      <c r="L643" s="5">
        <f t="shared" si="90"/>
        <v>33.210239999999999</v>
      </c>
      <c r="M643" s="5">
        <f t="shared" si="91"/>
        <v>68.996853772562758</v>
      </c>
      <c r="N643" s="4"/>
    </row>
    <row r="644" spans="1:14" ht="15.75" x14ac:dyDescent="0.25">
      <c r="A644" s="9" t="str">
        <f t="shared" si="92"/>
        <v>-</v>
      </c>
      <c r="B644" s="8">
        <v>1125</v>
      </c>
      <c r="C644" s="5" t="str">
        <f t="shared" si="94"/>
        <v/>
      </c>
      <c r="D644" s="5" t="str">
        <f t="shared" si="94"/>
        <v/>
      </c>
      <c r="E644" s="5" t="str">
        <f t="shared" si="94"/>
        <v/>
      </c>
      <c r="F644" s="5" t="str">
        <f t="shared" si="94"/>
        <v/>
      </c>
      <c r="G644" s="5">
        <f t="shared" si="94"/>
        <v>6.6827914776427841E-2</v>
      </c>
      <c r="H644" s="7">
        <f t="shared" si="87"/>
        <v>6.6827914776427841E-2</v>
      </c>
      <c r="I644" s="6">
        <f t="shared" si="88"/>
        <v>75.181404123481315</v>
      </c>
      <c r="J644" s="4"/>
      <c r="K644" s="5">
        <f t="shared" si="89"/>
        <v>102.24670960793459</v>
      </c>
      <c r="L644" s="5">
        <f t="shared" si="90"/>
        <v>33.358499999999999</v>
      </c>
      <c r="M644" s="5">
        <f t="shared" si="91"/>
        <v>68.888209607934584</v>
      </c>
      <c r="N644" s="4"/>
    </row>
    <row r="645" spans="1:14" ht="15.75" x14ac:dyDescent="0.25">
      <c r="A645" s="9" t="str">
        <f t="shared" si="92"/>
        <v>-</v>
      </c>
      <c r="B645" s="8">
        <v>1130</v>
      </c>
      <c r="C645" s="5" t="str">
        <f t="shared" si="94"/>
        <v/>
      </c>
      <c r="D645" s="5" t="str">
        <f t="shared" si="94"/>
        <v/>
      </c>
      <c r="E645" s="5" t="str">
        <f t="shared" si="94"/>
        <v/>
      </c>
      <c r="F645" s="5" t="str">
        <f t="shared" si="94"/>
        <v/>
      </c>
      <c r="G645" s="5">
        <f t="shared" si="94"/>
        <v>6.655788978135746E-2</v>
      </c>
      <c r="H645" s="7">
        <f t="shared" si="87"/>
        <v>6.655788978135746E-2</v>
      </c>
      <c r="I645" s="6">
        <f t="shared" si="88"/>
        <v>75.21041545293393</v>
      </c>
      <c r="J645" s="4"/>
      <c r="K645" s="5">
        <f t="shared" si="89"/>
        <v>102.28616501599015</v>
      </c>
      <c r="L645" s="5">
        <f t="shared" si="90"/>
        <v>33.506759999999993</v>
      </c>
      <c r="M645" s="5">
        <f t="shared" si="91"/>
        <v>68.779405015990164</v>
      </c>
      <c r="N645" s="4"/>
    </row>
    <row r="646" spans="1:14" ht="15.75" x14ac:dyDescent="0.25">
      <c r="A646" s="9" t="str">
        <f t="shared" si="92"/>
        <v>-</v>
      </c>
      <c r="B646" s="8">
        <v>1135</v>
      </c>
      <c r="C646" s="5" t="str">
        <f t="shared" si="94"/>
        <v/>
      </c>
      <c r="D646" s="5" t="str">
        <f t="shared" si="94"/>
        <v/>
      </c>
      <c r="E646" s="5" t="str">
        <f t="shared" si="94"/>
        <v/>
      </c>
      <c r="F646" s="5" t="str">
        <f t="shared" si="94"/>
        <v/>
      </c>
      <c r="G646" s="5">
        <f t="shared" si="94"/>
        <v>6.6290140808468553E-2</v>
      </c>
      <c r="H646" s="7">
        <f t="shared" si="87"/>
        <v>6.6290140808468553E-2</v>
      </c>
      <c r="I646" s="6">
        <f t="shared" si="88"/>
        <v>75.239309817611812</v>
      </c>
      <c r="J646" s="4"/>
      <c r="K646" s="5">
        <f t="shared" si="89"/>
        <v>102.32546135195206</v>
      </c>
      <c r="L646" s="5">
        <f t="shared" si="90"/>
        <v>33.655019999999993</v>
      </c>
      <c r="M646" s="5">
        <f t="shared" si="91"/>
        <v>68.670441351952064</v>
      </c>
      <c r="N646" s="4"/>
    </row>
    <row r="647" spans="1:14" ht="15.75" x14ac:dyDescent="0.25">
      <c r="A647" s="9" t="str">
        <f t="shared" si="92"/>
        <v>-</v>
      </c>
      <c r="B647" s="8">
        <v>1140</v>
      </c>
      <c r="C647" s="5" t="str">
        <f t="shared" si="94"/>
        <v/>
      </c>
      <c r="D647" s="5" t="str">
        <f t="shared" si="94"/>
        <v/>
      </c>
      <c r="E647" s="5" t="str">
        <f t="shared" si="94"/>
        <v/>
      </c>
      <c r="F647" s="5" t="str">
        <f t="shared" si="94"/>
        <v/>
      </c>
      <c r="G647" s="5">
        <f t="shared" si="94"/>
        <v>6.6024638773018188E-2</v>
      </c>
      <c r="H647" s="7">
        <f t="shared" si="87"/>
        <v>6.6024638773018188E-2</v>
      </c>
      <c r="I647" s="6">
        <f t="shared" si="88"/>
        <v>75.26808820124073</v>
      </c>
      <c r="J647" s="4"/>
      <c r="K647" s="5">
        <f t="shared" si="89"/>
        <v>102.36459995368739</v>
      </c>
      <c r="L647" s="5">
        <f t="shared" si="90"/>
        <v>33.803280000000001</v>
      </c>
      <c r="M647" s="5">
        <f t="shared" si="91"/>
        <v>68.561319953687388</v>
      </c>
      <c r="N647" s="4"/>
    </row>
    <row r="648" spans="1:14" ht="15.75" x14ac:dyDescent="0.25">
      <c r="A648" s="9" t="str">
        <f t="shared" si="92"/>
        <v>-</v>
      </c>
      <c r="B648" s="8">
        <v>1145</v>
      </c>
      <c r="C648" s="5" t="str">
        <f t="shared" si="94"/>
        <v/>
      </c>
      <c r="D648" s="5" t="str">
        <f t="shared" si="94"/>
        <v/>
      </c>
      <c r="E648" s="5" t="str">
        <f t="shared" si="94"/>
        <v/>
      </c>
      <c r="F648" s="5" t="str">
        <f t="shared" si="94"/>
        <v/>
      </c>
      <c r="G648" s="5">
        <f t="shared" si="94"/>
        <v>6.5761355087338644E-2</v>
      </c>
      <c r="H648" s="7">
        <f t="shared" si="87"/>
        <v>6.5761355087338644E-2</v>
      </c>
      <c r="I648" s="6">
        <f t="shared" si="88"/>
        <v>75.296751575002745</v>
      </c>
      <c r="J648" s="4"/>
      <c r="K648" s="5">
        <f t="shared" si="89"/>
        <v>102.40358214200374</v>
      </c>
      <c r="L648" s="5">
        <f t="shared" si="90"/>
        <v>33.951540000000001</v>
      </c>
      <c r="M648" s="5">
        <f t="shared" si="91"/>
        <v>68.452042142003734</v>
      </c>
      <c r="N648" s="4"/>
    </row>
    <row r="649" spans="1:14" ht="15.75" x14ac:dyDescent="0.25">
      <c r="A649" s="9" t="str">
        <f t="shared" si="92"/>
        <v>-</v>
      </c>
      <c r="B649" s="8">
        <v>1150</v>
      </c>
      <c r="C649" s="5" t="str">
        <f t="shared" si="94"/>
        <v/>
      </c>
      <c r="D649" s="5" t="str">
        <f t="shared" si="94"/>
        <v/>
      </c>
      <c r="E649" s="5" t="str">
        <f t="shared" si="94"/>
        <v/>
      </c>
      <c r="F649" s="5" t="str">
        <f t="shared" si="94"/>
        <v/>
      </c>
      <c r="G649" s="5">
        <f t="shared" si="94"/>
        <v>6.5500261650217814E-2</v>
      </c>
      <c r="H649" s="7">
        <f t="shared" si="87"/>
        <v>6.5500261650217814E-2</v>
      </c>
      <c r="I649" s="6">
        <f t="shared" si="88"/>
        <v>75.325300897750481</v>
      </c>
      <c r="J649" s="4"/>
      <c r="K649" s="5">
        <f t="shared" si="89"/>
        <v>102.44240922094065</v>
      </c>
      <c r="L649" s="5">
        <f t="shared" si="90"/>
        <v>34.099799999999995</v>
      </c>
      <c r="M649" s="5">
        <f t="shared" si="91"/>
        <v>68.342609220940659</v>
      </c>
      <c r="N649" s="4"/>
    </row>
    <row r="650" spans="1:14" ht="15.75" x14ac:dyDescent="0.25">
      <c r="A650" s="9" t="str">
        <f t="shared" si="92"/>
        <v>-</v>
      </c>
      <c r="B650" s="8">
        <v>1155</v>
      </c>
      <c r="C650" s="5" t="str">
        <f t="shared" si="94"/>
        <v/>
      </c>
      <c r="D650" s="5" t="str">
        <f t="shared" si="94"/>
        <v/>
      </c>
      <c r="E650" s="5" t="str">
        <f t="shared" si="94"/>
        <v/>
      </c>
      <c r="F650" s="5" t="str">
        <f t="shared" si="94"/>
        <v/>
      </c>
      <c r="G650" s="5">
        <f t="shared" si="94"/>
        <v>6.5241330836551148E-2</v>
      </c>
      <c r="H650" s="7">
        <f t="shared" si="87"/>
        <v>6.5241330836551148E-2</v>
      </c>
      <c r="I650" s="6">
        <f t="shared" si="88"/>
        <v>75.353737116216578</v>
      </c>
      <c r="J650" s="4"/>
      <c r="K650" s="5">
        <f t="shared" si="89"/>
        <v>102.48108247805455</v>
      </c>
      <c r="L650" s="5">
        <f t="shared" si="90"/>
        <v>34.248059999999995</v>
      </c>
      <c r="M650" s="5">
        <f t="shared" si="91"/>
        <v>68.233022478054551</v>
      </c>
      <c r="N650" s="4"/>
    </row>
    <row r="651" spans="1:14" ht="15.75" x14ac:dyDescent="0.25">
      <c r="A651" s="9" t="str">
        <f t="shared" si="92"/>
        <v>-</v>
      </c>
      <c r="B651" s="8">
        <v>1160</v>
      </c>
      <c r="C651" s="5" t="str">
        <f t="shared" si="94"/>
        <v/>
      </c>
      <c r="D651" s="5" t="str">
        <f t="shared" si="94"/>
        <v/>
      </c>
      <c r="E651" s="5" t="str">
        <f t="shared" si="94"/>
        <v/>
      </c>
      <c r="F651" s="5" t="str">
        <f t="shared" si="94"/>
        <v/>
      </c>
      <c r="G651" s="5">
        <f t="shared" si="94"/>
        <v>6.4984535487257244E-2</v>
      </c>
      <c r="H651" s="7">
        <f t="shared" si="87"/>
        <v>6.4984535487257244E-2</v>
      </c>
      <c r="I651" s="6">
        <f t="shared" si="88"/>
        <v>75.382061165218403</v>
      </c>
      <c r="J651" s="4"/>
      <c r="K651" s="5">
        <f t="shared" si="89"/>
        <v>102.51960318469703</v>
      </c>
      <c r="L651" s="5">
        <f t="shared" si="90"/>
        <v>34.396320000000003</v>
      </c>
      <c r="M651" s="5">
        <f t="shared" si="91"/>
        <v>68.12328318469703</v>
      </c>
      <c r="N651" s="4"/>
    </row>
    <row r="652" spans="1:14" ht="15.75" x14ac:dyDescent="0.25">
      <c r="A652" s="9" t="str">
        <f t="shared" si="92"/>
        <v>-</v>
      </c>
      <c r="B652" s="8">
        <v>1165</v>
      </c>
      <c r="C652" s="5" t="str">
        <f t="shared" si="94"/>
        <v/>
      </c>
      <c r="D652" s="5" t="str">
        <f t="shared" si="94"/>
        <v/>
      </c>
      <c r="E652" s="5" t="str">
        <f t="shared" si="94"/>
        <v/>
      </c>
      <c r="F652" s="5" t="str">
        <f t="shared" si="94"/>
        <v/>
      </c>
      <c r="G652" s="5">
        <f t="shared" si="94"/>
        <v>6.4729848899449619E-2</v>
      </c>
      <c r="H652" s="7">
        <f t="shared" si="87"/>
        <v>6.4729848899449619E-2</v>
      </c>
      <c r="I652" s="6">
        <f t="shared" si="88"/>
        <v>75.410273967858799</v>
      </c>
      <c r="J652" s="4"/>
      <c r="K652" s="5">
        <f t="shared" si="89"/>
        <v>102.55797259628795</v>
      </c>
      <c r="L652" s="5">
        <f t="shared" si="90"/>
        <v>34.544579999999996</v>
      </c>
      <c r="M652" s="5">
        <f t="shared" si="91"/>
        <v>68.013392596287957</v>
      </c>
      <c r="N652" s="4"/>
    </row>
    <row r="653" spans="1:14" ht="15.75" x14ac:dyDescent="0.25">
      <c r="A653" s="9" t="str">
        <f t="shared" si="92"/>
        <v>-</v>
      </c>
      <c r="B653" s="8">
        <v>1170</v>
      </c>
      <c r="C653" s="5" t="str">
        <f t="shared" si="94"/>
        <v/>
      </c>
      <c r="D653" s="5" t="str">
        <f t="shared" si="94"/>
        <v/>
      </c>
      <c r="E653" s="5" t="str">
        <f t="shared" si="94"/>
        <v/>
      </c>
      <c r="F653" s="5" t="str">
        <f t="shared" si="94"/>
        <v/>
      </c>
      <c r="G653" s="5">
        <f t="shared" si="94"/>
        <v>6.4477244816856502E-2</v>
      </c>
      <c r="H653" s="7">
        <f t="shared" si="87"/>
        <v>6.4477244816856502E-2</v>
      </c>
      <c r="I653" s="6">
        <f t="shared" si="88"/>
        <v>75.438376435722105</v>
      </c>
      <c r="J653" s="4"/>
      <c r="K653" s="5">
        <f t="shared" si="89"/>
        <v>102.59619195258207</v>
      </c>
      <c r="L653" s="5">
        <f t="shared" si="90"/>
        <v>34.692839999999997</v>
      </c>
      <c r="M653" s="5">
        <f t="shared" si="91"/>
        <v>67.903351952582085</v>
      </c>
      <c r="N653" s="4"/>
    </row>
    <row r="654" spans="1:14" ht="15.75" x14ac:dyDescent="0.25">
      <c r="A654" s="9" t="str">
        <f t="shared" si="92"/>
        <v>-</v>
      </c>
      <c r="B654" s="8">
        <v>1175</v>
      </c>
      <c r="C654" s="5" t="str">
        <f t="shared" si="94"/>
        <v/>
      </c>
      <c r="D654" s="5" t="str">
        <f t="shared" si="94"/>
        <v/>
      </c>
      <c r="E654" s="5" t="str">
        <f t="shared" si="94"/>
        <v/>
      </c>
      <c r="F654" s="5" t="str">
        <f t="shared" si="94"/>
        <v/>
      </c>
      <c r="G654" s="5">
        <f t="shared" si="94"/>
        <v>6.4226697420482398E-2</v>
      </c>
      <c r="H654" s="7">
        <f t="shared" si="87"/>
        <v>6.4226697420482398E-2</v>
      </c>
      <c r="I654" s="6">
        <f t="shared" si="88"/>
        <v>75.466369469066819</v>
      </c>
      <c r="J654" s="4"/>
      <c r="K654" s="5">
        <f t="shared" si="89"/>
        <v>102.63426247793087</v>
      </c>
      <c r="L654" s="5">
        <f t="shared" si="90"/>
        <v>34.841099999999997</v>
      </c>
      <c r="M654" s="5">
        <f t="shared" si="91"/>
        <v>67.793162477930878</v>
      </c>
      <c r="N654" s="4"/>
    </row>
    <row r="655" spans="1:14" ht="15.75" x14ac:dyDescent="0.25">
      <c r="A655" s="9" t="str">
        <f t="shared" si="92"/>
        <v>-</v>
      </c>
      <c r="B655" s="8">
        <v>1180</v>
      </c>
      <c r="C655" s="5" t="str">
        <f t="shared" si="94"/>
        <v/>
      </c>
      <c r="D655" s="5" t="str">
        <f t="shared" si="94"/>
        <v/>
      </c>
      <c r="E655" s="5" t="str">
        <f t="shared" si="94"/>
        <v/>
      </c>
      <c r="F655" s="5" t="str">
        <f t="shared" si="94"/>
        <v/>
      </c>
      <c r="G655" s="5">
        <f t="shared" si="94"/>
        <v>6.3978181319503141E-2</v>
      </c>
      <c r="H655" s="7">
        <f t="shared" si="87"/>
        <v>6.3978181319503141E-2</v>
      </c>
      <c r="I655" s="6">
        <f t="shared" si="88"/>
        <v>75.494253957013711</v>
      </c>
      <c r="J655" s="4"/>
      <c r="K655" s="5">
        <f t="shared" si="89"/>
        <v>102.67218538153864</v>
      </c>
      <c r="L655" s="5">
        <f t="shared" si="90"/>
        <v>34.989359999999998</v>
      </c>
      <c r="M655" s="5">
        <f t="shared" si="91"/>
        <v>67.682825381538635</v>
      </c>
      <c r="N655" s="4"/>
    </row>
    <row r="656" spans="1:14" ht="15.75" x14ac:dyDescent="0.25">
      <c r="A656" s="9" t="str">
        <f t="shared" si="92"/>
        <v>-</v>
      </c>
      <c r="B656" s="8">
        <v>1185</v>
      </c>
      <c r="C656" s="5" t="str">
        <f t="shared" si="94"/>
        <v/>
      </c>
      <c r="D656" s="5" t="str">
        <f t="shared" si="94"/>
        <v/>
      </c>
      <c r="E656" s="5" t="str">
        <f t="shared" si="94"/>
        <v/>
      </c>
      <c r="F656" s="5" t="str">
        <f t="shared" si="94"/>
        <v/>
      </c>
      <c r="G656" s="5">
        <f t="shared" si="94"/>
        <v>6.3731671542388055E-2</v>
      </c>
      <c r="H656" s="7">
        <f t="shared" si="87"/>
        <v>6.3731671542388055E-2</v>
      </c>
      <c r="I656" s="6">
        <f t="shared" si="88"/>
        <v>75.522030777729839</v>
      </c>
      <c r="J656" s="4"/>
      <c r="K656" s="5">
        <f t="shared" si="89"/>
        <v>102.70996185771259</v>
      </c>
      <c r="L656" s="5">
        <f t="shared" si="90"/>
        <v>35.137619999999998</v>
      </c>
      <c r="M656" s="5">
        <f t="shared" si="91"/>
        <v>67.572341857712587</v>
      </c>
      <c r="N656" s="4"/>
    </row>
    <row r="657" spans="1:14" ht="15.75" x14ac:dyDescent="0.25">
      <c r="A657" s="9" t="str">
        <f t="shared" si="92"/>
        <v>-</v>
      </c>
      <c r="B657" s="8">
        <v>1190</v>
      </c>
      <c r="C657" s="5" t="str">
        <f t="shared" si="94"/>
        <v/>
      </c>
      <c r="D657" s="5" t="str">
        <f t="shared" si="94"/>
        <v/>
      </c>
      <c r="E657" s="5" t="str">
        <f t="shared" si="94"/>
        <v/>
      </c>
      <c r="F657" s="5" t="str">
        <f t="shared" si="94"/>
        <v/>
      </c>
      <c r="G657" s="5">
        <f t="shared" si="94"/>
        <v>6.3487143528243112E-2</v>
      </c>
      <c r="H657" s="7">
        <f t="shared" si="87"/>
        <v>6.3487143528243112E-2</v>
      </c>
      <c r="I657" s="6">
        <f t="shared" si="88"/>
        <v>75.549700798609308</v>
      </c>
      <c r="J657" s="4"/>
      <c r="K657" s="5">
        <f t="shared" si="89"/>
        <v>102.74759308610865</v>
      </c>
      <c r="L657" s="5">
        <f t="shared" si="90"/>
        <v>35.285879999999999</v>
      </c>
      <c r="M657" s="5">
        <f t="shared" si="91"/>
        <v>67.461713086108659</v>
      </c>
      <c r="N657" s="4"/>
    </row>
    <row r="658" spans="1:14" ht="15.75" x14ac:dyDescent="0.25">
      <c r="A658" s="9" t="str">
        <f t="shared" si="92"/>
        <v>-</v>
      </c>
      <c r="B658" s="8">
        <v>1195</v>
      </c>
      <c r="C658" s="5" t="str">
        <f t="shared" si="94"/>
        <v/>
      </c>
      <c r="D658" s="5" t="str">
        <f t="shared" si="94"/>
        <v/>
      </c>
      <c r="E658" s="5" t="str">
        <f t="shared" si="94"/>
        <v/>
      </c>
      <c r="F658" s="5" t="str">
        <f t="shared" si="94"/>
        <v/>
      </c>
      <c r="G658" s="5">
        <f t="shared" si="94"/>
        <v>6.3244573118368314E-2</v>
      </c>
      <c r="H658" s="7">
        <f t="shared" si="87"/>
        <v>6.3244573118368314E-2</v>
      </c>
      <c r="I658" s="6">
        <f t="shared" si="88"/>
        <v>75.57726487645013</v>
      </c>
      <c r="J658" s="4"/>
      <c r="K658" s="5">
        <f t="shared" si="89"/>
        <v>102.78508023197217</v>
      </c>
      <c r="L658" s="5">
        <f t="shared" si="90"/>
        <v>35.434139999999999</v>
      </c>
      <c r="M658" s="5">
        <f t="shared" si="91"/>
        <v>67.350940231972174</v>
      </c>
      <c r="N658" s="4"/>
    </row>
    <row r="659" spans="1:14" ht="15.75" x14ac:dyDescent="0.25">
      <c r="A659" s="9" t="str">
        <f t="shared" si="92"/>
        <v>-</v>
      </c>
      <c r="B659" s="8">
        <v>1200</v>
      </c>
      <c r="C659" s="5" t="str">
        <f t="shared" ref="C659:G674" si="95">IF(AND($B659&gt;=C$414,$B659&lt;=C$415),(C$416/60)*$B659^(-C$417),"")</f>
        <v/>
      </c>
      <c r="D659" s="5" t="str">
        <f t="shared" si="95"/>
        <v/>
      </c>
      <c r="E659" s="5" t="str">
        <f t="shared" si="95"/>
        <v/>
      </c>
      <c r="F659" s="5" t="str">
        <f t="shared" si="95"/>
        <v/>
      </c>
      <c r="G659" s="5">
        <f t="shared" si="95"/>
        <v>6.3003936548022596E-2</v>
      </c>
      <c r="H659" s="7">
        <f t="shared" si="87"/>
        <v>6.3003936548022596E-2</v>
      </c>
      <c r="I659" s="6">
        <f t="shared" si="88"/>
        <v>75.604723857627121</v>
      </c>
      <c r="J659" s="4"/>
      <c r="K659" s="5">
        <f t="shared" si="89"/>
        <v>102.82242444637288</v>
      </c>
      <c r="L659" s="5">
        <f t="shared" si="90"/>
        <v>35.5824</v>
      </c>
      <c r="M659" s="5">
        <f t="shared" si="91"/>
        <v>67.240024446372871</v>
      </c>
      <c r="N659" s="4"/>
    </row>
    <row r="660" spans="1:14" ht="15.75" x14ac:dyDescent="0.25">
      <c r="A660" s="9" t="str">
        <f t="shared" si="92"/>
        <v>-</v>
      </c>
      <c r="B660" s="8">
        <v>1205</v>
      </c>
      <c r="C660" s="5" t="str">
        <f t="shared" si="95"/>
        <v/>
      </c>
      <c r="D660" s="5" t="str">
        <f t="shared" si="95"/>
        <v/>
      </c>
      <c r="E660" s="5" t="str">
        <f t="shared" si="95"/>
        <v/>
      </c>
      <c r="F660" s="5" t="str">
        <f t="shared" si="95"/>
        <v/>
      </c>
      <c r="G660" s="5">
        <f t="shared" si="95"/>
        <v>6.2765210438391603E-2</v>
      </c>
      <c r="H660" s="7">
        <f t="shared" si="87"/>
        <v>6.2765210438391603E-2</v>
      </c>
      <c r="I660" s="6">
        <f t="shared" si="88"/>
        <v>75.632078578261883</v>
      </c>
      <c r="J660" s="4"/>
      <c r="K660" s="5">
        <f t="shared" si="89"/>
        <v>102.85962686643616</v>
      </c>
      <c r="L660" s="5">
        <f t="shared" si="90"/>
        <v>35.730659999999993</v>
      </c>
      <c r="M660" s="5">
        <f t="shared" si="91"/>
        <v>67.128966866436173</v>
      </c>
      <c r="N660" s="4"/>
    </row>
    <row r="661" spans="1:14" ht="15.75" x14ac:dyDescent="0.25">
      <c r="A661" s="9" t="str">
        <f t="shared" si="92"/>
        <v>-</v>
      </c>
      <c r="B661" s="8">
        <v>1210</v>
      </c>
      <c r="C661" s="5" t="str">
        <f t="shared" si="95"/>
        <v/>
      </c>
      <c r="D661" s="5" t="str">
        <f t="shared" si="95"/>
        <v/>
      </c>
      <c r="E661" s="5" t="str">
        <f t="shared" si="95"/>
        <v/>
      </c>
      <c r="F661" s="5" t="str">
        <f t="shared" si="95"/>
        <v/>
      </c>
      <c r="G661" s="5">
        <f t="shared" si="95"/>
        <v>6.2528371788750772E-2</v>
      </c>
      <c r="H661" s="7">
        <f t="shared" si="87"/>
        <v>6.2528371788750772E-2</v>
      </c>
      <c r="I661" s="6">
        <f t="shared" si="88"/>
        <v>75.65932986438844</v>
      </c>
      <c r="J661" s="4"/>
      <c r="K661" s="5">
        <f t="shared" si="89"/>
        <v>102.89668861556828</v>
      </c>
      <c r="L661" s="5">
        <f t="shared" si="90"/>
        <v>35.878920000000001</v>
      </c>
      <c r="M661" s="5">
        <f t="shared" si="91"/>
        <v>67.017768615568286</v>
      </c>
      <c r="N661" s="4"/>
    </row>
    <row r="662" spans="1:14" ht="15.75" x14ac:dyDescent="0.25">
      <c r="A662" s="9" t="str">
        <f t="shared" si="92"/>
        <v>-</v>
      </c>
      <c r="B662" s="8">
        <v>1215</v>
      </c>
      <c r="C662" s="5" t="str">
        <f t="shared" si="95"/>
        <v/>
      </c>
      <c r="D662" s="5" t="str">
        <f t="shared" si="95"/>
        <v/>
      </c>
      <c r="E662" s="5" t="str">
        <f t="shared" si="95"/>
        <v/>
      </c>
      <c r="F662" s="5" t="str">
        <f t="shared" si="95"/>
        <v/>
      </c>
      <c r="G662" s="5">
        <f t="shared" si="95"/>
        <v>6.2293397968820267E-2</v>
      </c>
      <c r="H662" s="7">
        <f t="shared" si="87"/>
        <v>6.2293397968820267E-2</v>
      </c>
      <c r="I662" s="6">
        <f t="shared" si="88"/>
        <v>75.686478532116624</v>
      </c>
      <c r="J662" s="4"/>
      <c r="K662" s="5">
        <f t="shared" si="89"/>
        <v>102.9336108036786</v>
      </c>
      <c r="L662" s="5">
        <f t="shared" si="90"/>
        <v>36.027180000000001</v>
      </c>
      <c r="M662" s="5">
        <f t="shared" si="91"/>
        <v>66.906430803678603</v>
      </c>
      <c r="N662" s="4"/>
    </row>
    <row r="663" spans="1:14" ht="15.75" x14ac:dyDescent="0.25">
      <c r="A663" s="9" t="str">
        <f t="shared" si="92"/>
        <v>-</v>
      </c>
      <c r="B663" s="8">
        <v>1220</v>
      </c>
      <c r="C663" s="5" t="str">
        <f t="shared" si="95"/>
        <v/>
      </c>
      <c r="D663" s="5" t="str">
        <f t="shared" si="95"/>
        <v/>
      </c>
      <c r="E663" s="5" t="str">
        <f t="shared" si="95"/>
        <v/>
      </c>
      <c r="F663" s="5" t="str">
        <f t="shared" si="95"/>
        <v/>
      </c>
      <c r="G663" s="5">
        <f t="shared" si="95"/>
        <v>6.2060266711304213E-2</v>
      </c>
      <c r="H663" s="7">
        <f t="shared" si="87"/>
        <v>6.2060266711304213E-2</v>
      </c>
      <c r="I663" s="6">
        <f t="shared" si="88"/>
        <v>75.713525387791137</v>
      </c>
      <c r="J663" s="4"/>
      <c r="K663" s="5">
        <f t="shared" si="89"/>
        <v>102.97039452739594</v>
      </c>
      <c r="L663" s="5">
        <f t="shared" si="90"/>
        <v>36.175439999999995</v>
      </c>
      <c r="M663" s="5">
        <f t="shared" si="91"/>
        <v>66.794954527395944</v>
      </c>
      <c r="N663" s="4"/>
    </row>
    <row r="664" spans="1:14" ht="15.75" x14ac:dyDescent="0.25">
      <c r="A664" s="9" t="str">
        <f t="shared" si="92"/>
        <v>-</v>
      </c>
      <c r="B664" s="8">
        <v>1225</v>
      </c>
      <c r="C664" s="5" t="str">
        <f t="shared" si="95"/>
        <v/>
      </c>
      <c r="D664" s="5" t="str">
        <f t="shared" si="95"/>
        <v/>
      </c>
      <c r="E664" s="5" t="str">
        <f t="shared" si="95"/>
        <v/>
      </c>
      <c r="F664" s="5" t="str">
        <f t="shared" si="95"/>
        <v/>
      </c>
      <c r="G664" s="5">
        <f t="shared" si="95"/>
        <v>6.1828956104610762E-2</v>
      </c>
      <c r="H664" s="7">
        <f t="shared" si="87"/>
        <v>6.1828956104610762E-2</v>
      </c>
      <c r="I664" s="6">
        <f t="shared" si="88"/>
        <v>75.740471228148181</v>
      </c>
      <c r="J664" s="4"/>
      <c r="K664" s="5">
        <f t="shared" si="89"/>
        <v>103.00704087028151</v>
      </c>
      <c r="L664" s="5">
        <f t="shared" si="90"/>
        <v>36.323699999999995</v>
      </c>
      <c r="M664" s="5">
        <f t="shared" si="91"/>
        <v>66.683340870281512</v>
      </c>
      <c r="N664" s="4"/>
    </row>
    <row r="665" spans="1:14" ht="15.75" x14ac:dyDescent="0.25">
      <c r="A665" s="9" t="str">
        <f t="shared" si="92"/>
        <v>-</v>
      </c>
      <c r="B665" s="8">
        <v>1230</v>
      </c>
      <c r="C665" s="5" t="str">
        <f t="shared" si="95"/>
        <v/>
      </c>
      <c r="D665" s="5" t="str">
        <f t="shared" si="95"/>
        <v/>
      </c>
      <c r="E665" s="5" t="str">
        <f t="shared" si="95"/>
        <v/>
      </c>
      <c r="F665" s="5" t="str">
        <f t="shared" si="95"/>
        <v/>
      </c>
      <c r="G665" s="5">
        <f t="shared" si="95"/>
        <v>6.1599444585746524E-2</v>
      </c>
      <c r="H665" s="7">
        <f t="shared" si="87"/>
        <v>6.1599444585746524E-2</v>
      </c>
      <c r="I665" s="6">
        <f t="shared" si="88"/>
        <v>75.767316840468226</v>
      </c>
      <c r="J665" s="4"/>
      <c r="K665" s="5">
        <f t="shared" si="89"/>
        <v>103.04355090303679</v>
      </c>
      <c r="L665" s="5">
        <f t="shared" si="90"/>
        <v>36.471959999999996</v>
      </c>
      <c r="M665" s="5">
        <f t="shared" si="91"/>
        <v>66.571590903036792</v>
      </c>
      <c r="N665" s="4"/>
    </row>
    <row r="666" spans="1:14" ht="15.75" x14ac:dyDescent="0.25">
      <c r="A666" s="9" t="str">
        <f t="shared" si="92"/>
        <v>-</v>
      </c>
      <c r="B666" s="8">
        <v>1235</v>
      </c>
      <c r="C666" s="5" t="str">
        <f t="shared" si="95"/>
        <v/>
      </c>
      <c r="D666" s="5" t="str">
        <f t="shared" si="95"/>
        <v/>
      </c>
      <c r="E666" s="5" t="str">
        <f t="shared" si="95"/>
        <v/>
      </c>
      <c r="F666" s="5" t="str">
        <f t="shared" si="95"/>
        <v/>
      </c>
      <c r="G666" s="5">
        <f t="shared" si="95"/>
        <v>6.1371710933381958E-2</v>
      </c>
      <c r="H666" s="7">
        <f t="shared" si="87"/>
        <v>6.1371710933381958E-2</v>
      </c>
      <c r="I666" s="6">
        <f t="shared" si="88"/>
        <v>75.794063002726716</v>
      </c>
      <c r="J666" s="4"/>
      <c r="K666" s="5">
        <f t="shared" si="89"/>
        <v>103.07992568370834</v>
      </c>
      <c r="L666" s="5">
        <f t="shared" si="90"/>
        <v>36.620220000000003</v>
      </c>
      <c r="M666" s="5">
        <f t="shared" si="91"/>
        <v>66.459705683708336</v>
      </c>
      <c r="N666" s="4"/>
    </row>
    <row r="667" spans="1:14" ht="15.75" x14ac:dyDescent="0.25">
      <c r="A667" s="9" t="str">
        <f t="shared" si="92"/>
        <v>-</v>
      </c>
      <c r="B667" s="8">
        <v>1240</v>
      </c>
      <c r="C667" s="5" t="str">
        <f t="shared" si="95"/>
        <v/>
      </c>
      <c r="D667" s="5" t="str">
        <f t="shared" si="95"/>
        <v/>
      </c>
      <c r="E667" s="5" t="str">
        <f t="shared" si="95"/>
        <v/>
      </c>
      <c r="F667" s="5" t="str">
        <f t="shared" si="95"/>
        <v/>
      </c>
      <c r="G667" s="5">
        <f t="shared" si="95"/>
        <v>6.1145734261081282E-2</v>
      </c>
      <c r="H667" s="7">
        <f t="shared" si="87"/>
        <v>6.1145734261081282E-2</v>
      </c>
      <c r="I667" s="6">
        <f t="shared" si="88"/>
        <v>75.820710483740783</v>
      </c>
      <c r="J667" s="4"/>
      <c r="K667" s="5">
        <f t="shared" si="89"/>
        <v>103.11616625788747</v>
      </c>
      <c r="L667" s="5">
        <f t="shared" si="90"/>
        <v>36.768479999999997</v>
      </c>
      <c r="M667" s="5">
        <f t="shared" si="91"/>
        <v>66.347686257887474</v>
      </c>
      <c r="N667" s="4"/>
    </row>
    <row r="668" spans="1:14" ht="15.75" x14ac:dyDescent="0.25">
      <c r="A668" s="9" t="str">
        <f t="shared" si="92"/>
        <v>-</v>
      </c>
      <c r="B668" s="8">
        <v>1245</v>
      </c>
      <c r="C668" s="5" t="str">
        <f t="shared" si="95"/>
        <v/>
      </c>
      <c r="D668" s="5" t="str">
        <f t="shared" si="95"/>
        <v/>
      </c>
      <c r="E668" s="5" t="str">
        <f t="shared" si="95"/>
        <v/>
      </c>
      <c r="F668" s="5" t="str">
        <f t="shared" si="95"/>
        <v/>
      </c>
      <c r="G668" s="5">
        <f t="shared" si="95"/>
        <v>6.0921494010693578E-2</v>
      </c>
      <c r="H668" s="7">
        <f t="shared" si="87"/>
        <v>6.0921494010693578E-2</v>
      </c>
      <c r="I668" s="6">
        <f t="shared" si="88"/>
        <v>75.847260043313497</v>
      </c>
      <c r="J668" s="4"/>
      <c r="K668" s="5">
        <f t="shared" si="89"/>
        <v>103.15227365890635</v>
      </c>
      <c r="L668" s="5">
        <f t="shared" si="90"/>
        <v>36.916739999999997</v>
      </c>
      <c r="M668" s="5">
        <f t="shared" si="91"/>
        <v>66.235533658906348</v>
      </c>
      <c r="N668" s="4"/>
    </row>
    <row r="669" spans="1:14" ht="15.75" x14ac:dyDescent="0.25">
      <c r="A669" s="9" t="str">
        <f t="shared" si="92"/>
        <v>-</v>
      </c>
      <c r="B669" s="8">
        <v>1250</v>
      </c>
      <c r="C669" s="5" t="str">
        <f t="shared" si="95"/>
        <v/>
      </c>
      <c r="D669" s="5" t="str">
        <f t="shared" si="95"/>
        <v/>
      </c>
      <c r="E669" s="5" t="str">
        <f t="shared" si="95"/>
        <v/>
      </c>
      <c r="F669" s="5" t="str">
        <f t="shared" si="95"/>
        <v/>
      </c>
      <c r="G669" s="5">
        <f t="shared" si="95"/>
        <v>6.0698969945900391E-2</v>
      </c>
      <c r="H669" s="7">
        <f t="shared" si="87"/>
        <v>6.0698969945900391E-2</v>
      </c>
      <c r="I669" s="6">
        <f t="shared" si="88"/>
        <v>75.873712432375484</v>
      </c>
      <c r="J669" s="4"/>
      <c r="K669" s="5">
        <f t="shared" si="89"/>
        <v>103.18824890803066</v>
      </c>
      <c r="L669" s="5">
        <f t="shared" si="90"/>
        <v>37.064999999999998</v>
      </c>
      <c r="M669" s="5">
        <f t="shared" si="91"/>
        <v>66.123248908030661</v>
      </c>
      <c r="N669" s="4"/>
    </row>
    <row r="670" spans="1:14" ht="15.75" x14ac:dyDescent="0.25">
      <c r="A670" s="9" t="str">
        <f t="shared" si="92"/>
        <v>-</v>
      </c>
      <c r="B670" s="8">
        <v>1255</v>
      </c>
      <c r="C670" s="5" t="str">
        <f t="shared" si="95"/>
        <v/>
      </c>
      <c r="D670" s="5" t="str">
        <f t="shared" si="95"/>
        <v/>
      </c>
      <c r="E670" s="5" t="str">
        <f t="shared" si="95"/>
        <v/>
      </c>
      <c r="F670" s="5" t="str">
        <f t="shared" si="95"/>
        <v/>
      </c>
      <c r="G670" s="5">
        <f t="shared" si="95"/>
        <v>6.0478142145915008E-2</v>
      </c>
      <c r="H670" s="7">
        <f t="shared" si="87"/>
        <v>6.0478142145915008E-2</v>
      </c>
      <c r="I670" s="6">
        <f t="shared" si="88"/>
        <v>75.900068393123334</v>
      </c>
      <c r="J670" s="4"/>
      <c r="K670" s="5">
        <f t="shared" si="89"/>
        <v>103.22409301464774</v>
      </c>
      <c r="L670" s="5">
        <f t="shared" si="90"/>
        <v>37.213259999999998</v>
      </c>
      <c r="M670" s="5">
        <f t="shared" si="91"/>
        <v>66.010833014647744</v>
      </c>
      <c r="N670" s="4"/>
    </row>
    <row r="671" spans="1:14" ht="15.75" x14ac:dyDescent="0.25">
      <c r="A671" s="9" t="str">
        <f t="shared" si="92"/>
        <v>-</v>
      </c>
      <c r="B671" s="8">
        <v>1260</v>
      </c>
      <c r="C671" s="5" t="str">
        <f t="shared" si="95"/>
        <v/>
      </c>
      <c r="D671" s="5" t="str">
        <f t="shared" si="95"/>
        <v/>
      </c>
      <c r="E671" s="5" t="str">
        <f t="shared" si="95"/>
        <v/>
      </c>
      <c r="F671" s="5" t="str">
        <f t="shared" si="95"/>
        <v/>
      </c>
      <c r="G671" s="5">
        <f t="shared" si="95"/>
        <v>6.0258990999329902E-2</v>
      </c>
      <c r="H671" s="7">
        <f t="shared" si="87"/>
        <v>6.0258990999329902E-2</v>
      </c>
      <c r="I671" s="6">
        <f t="shared" si="88"/>
        <v>75.926328659155672</v>
      </c>
      <c r="J671" s="4"/>
      <c r="K671" s="5">
        <f t="shared" si="89"/>
        <v>103.25980697645171</v>
      </c>
      <c r="L671" s="5">
        <f t="shared" si="90"/>
        <v>37.361519999999999</v>
      </c>
      <c r="M671" s="5">
        <f t="shared" si="91"/>
        <v>65.898286976451715</v>
      </c>
      <c r="N671" s="4"/>
    </row>
    <row r="672" spans="1:14" ht="15.75" x14ac:dyDescent="0.25">
      <c r="A672" s="9" t="str">
        <f t="shared" si="92"/>
        <v>-</v>
      </c>
      <c r="B672" s="8">
        <v>1265</v>
      </c>
      <c r="C672" s="5" t="str">
        <f t="shared" si="95"/>
        <v/>
      </c>
      <c r="D672" s="5" t="str">
        <f t="shared" si="95"/>
        <v/>
      </c>
      <c r="E672" s="5" t="str">
        <f t="shared" si="95"/>
        <v/>
      </c>
      <c r="F672" s="5" t="str">
        <f t="shared" si="95"/>
        <v/>
      </c>
      <c r="G672" s="5">
        <f t="shared" si="95"/>
        <v>6.0041497198107807E-2</v>
      </c>
      <c r="H672" s="7">
        <f t="shared" si="87"/>
        <v>6.0041497198107807E-2</v>
      </c>
      <c r="I672" s="6">
        <f t="shared" si="88"/>
        <v>75.952493955606371</v>
      </c>
      <c r="J672" s="4"/>
      <c r="K672" s="5">
        <f t="shared" si="89"/>
        <v>103.29539177962467</v>
      </c>
      <c r="L672" s="5">
        <f t="shared" si="90"/>
        <v>37.509779999999999</v>
      </c>
      <c r="M672" s="5">
        <f t="shared" si="91"/>
        <v>65.785611779624674</v>
      </c>
      <c r="N672" s="4"/>
    </row>
    <row r="673" spans="1:14" ht="15.75" x14ac:dyDescent="0.25">
      <c r="A673" s="9" t="str">
        <f t="shared" si="92"/>
        <v>-</v>
      </c>
      <c r="B673" s="8">
        <v>1270</v>
      </c>
      <c r="C673" s="5" t="str">
        <f t="shared" si="95"/>
        <v/>
      </c>
      <c r="D673" s="5" t="str">
        <f t="shared" si="95"/>
        <v/>
      </c>
      <c r="E673" s="5" t="str">
        <f t="shared" si="95"/>
        <v/>
      </c>
      <c r="F673" s="5" t="str">
        <f t="shared" si="95"/>
        <v/>
      </c>
      <c r="G673" s="5">
        <f t="shared" si="95"/>
        <v>5.9825641731712731E-2</v>
      </c>
      <c r="H673" s="7">
        <f t="shared" si="87"/>
        <v>5.9825641731712731E-2</v>
      </c>
      <c r="I673" s="6">
        <f t="shared" si="88"/>
        <v>75.978564999275164</v>
      </c>
      <c r="J673" s="4"/>
      <c r="K673" s="5">
        <f t="shared" si="89"/>
        <v>103.33084839901423</v>
      </c>
      <c r="L673" s="5">
        <f t="shared" si="90"/>
        <v>37.65804</v>
      </c>
      <c r="M673" s="5">
        <f t="shared" si="91"/>
        <v>65.67280839901423</v>
      </c>
      <c r="N673" s="4"/>
    </row>
    <row r="674" spans="1:14" ht="15.75" x14ac:dyDescent="0.25">
      <c r="A674" s="9" t="str">
        <f t="shared" si="92"/>
        <v>-</v>
      </c>
      <c r="B674" s="8">
        <v>1275</v>
      </c>
      <c r="C674" s="5" t="str">
        <f t="shared" si="95"/>
        <v/>
      </c>
      <c r="D674" s="5" t="str">
        <f t="shared" si="95"/>
        <v/>
      </c>
      <c r="E674" s="5" t="str">
        <f t="shared" si="95"/>
        <v/>
      </c>
      <c r="F674" s="5" t="str">
        <f t="shared" si="95"/>
        <v/>
      </c>
      <c r="G674" s="5">
        <f t="shared" si="95"/>
        <v>5.9611405881377234E-2</v>
      </c>
      <c r="H674" s="7">
        <f t="shared" si="87"/>
        <v>5.9611405881377234E-2</v>
      </c>
      <c r="I674" s="6">
        <f t="shared" si="88"/>
        <v>76.004542498755967</v>
      </c>
      <c r="J674" s="4"/>
      <c r="K674" s="5">
        <f t="shared" si="89"/>
        <v>103.36617779830812</v>
      </c>
      <c r="L674" s="5">
        <f t="shared" si="90"/>
        <v>37.806299999999993</v>
      </c>
      <c r="M674" s="5">
        <f t="shared" si="91"/>
        <v>65.559877798308122</v>
      </c>
      <c r="N674" s="4"/>
    </row>
    <row r="675" spans="1:14" ht="15.75" x14ac:dyDescent="0.25">
      <c r="A675" s="9" t="str">
        <f t="shared" si="92"/>
        <v>-</v>
      </c>
      <c r="B675" s="8">
        <v>1280</v>
      </c>
      <c r="C675" s="5" t="str">
        <f t="shared" ref="C675:G690" si="96">IF(AND($B675&gt;=C$414,$B675&lt;=C$415),(C$416/60)*$B675^(-C$417),"")</f>
        <v/>
      </c>
      <c r="D675" s="5" t="str">
        <f t="shared" si="96"/>
        <v/>
      </c>
      <c r="E675" s="5" t="str">
        <f t="shared" si="96"/>
        <v/>
      </c>
      <c r="F675" s="5" t="str">
        <f t="shared" si="96"/>
        <v/>
      </c>
      <c r="G675" s="5">
        <f t="shared" si="96"/>
        <v>5.9398771214501753E-2</v>
      </c>
      <c r="H675" s="7">
        <f t="shared" ref="H675:H707" si="97">AVERAGE(C675:G675)</f>
        <v>5.9398771214501753E-2</v>
      </c>
      <c r="I675" s="6">
        <f t="shared" ref="I675:I707" si="98">H675*B675</f>
        <v>76.030427154562247</v>
      </c>
      <c r="J675" s="4"/>
      <c r="K675" s="5">
        <f t="shared" ref="K675:K707" si="99">$C$406*I675/1000</f>
        <v>103.40138093020465</v>
      </c>
      <c r="L675" s="5">
        <f t="shared" ref="L675:L707" si="100">B675*60*$C$407/1000</f>
        <v>37.954560000000001</v>
      </c>
      <c r="M675" s="5">
        <f t="shared" ref="M675:M707" si="101">MAX(0,K675-L675)</f>
        <v>65.446820930204652</v>
      </c>
      <c r="N675" s="4"/>
    </row>
    <row r="676" spans="1:14" ht="15.75" x14ac:dyDescent="0.25">
      <c r="A676" s="9" t="str">
        <f t="shared" ref="A676:A707" si="102">IF(M676=$C$408,"MAX","-")</f>
        <v>-</v>
      </c>
      <c r="B676" s="8">
        <v>1285</v>
      </c>
      <c r="C676" s="5" t="str">
        <f t="shared" si="96"/>
        <v/>
      </c>
      <c r="D676" s="5" t="str">
        <f t="shared" si="96"/>
        <v/>
      </c>
      <c r="E676" s="5" t="str">
        <f t="shared" si="96"/>
        <v/>
      </c>
      <c r="F676" s="5" t="str">
        <f t="shared" si="96"/>
        <v/>
      </c>
      <c r="G676" s="5">
        <f t="shared" si="96"/>
        <v>5.9187719579183493E-2</v>
      </c>
      <c r="H676" s="7">
        <f t="shared" si="97"/>
        <v>5.9187719579183493E-2</v>
      </c>
      <c r="I676" s="6">
        <f t="shared" si="98"/>
        <v>76.056219659250786</v>
      </c>
      <c r="J676" s="4"/>
      <c r="K676" s="5">
        <f t="shared" si="99"/>
        <v>103.43645873658107</v>
      </c>
      <c r="L676" s="5">
        <f t="shared" si="100"/>
        <v>38.102820000000001</v>
      </c>
      <c r="M676" s="5">
        <f t="shared" si="101"/>
        <v>65.333638736581065</v>
      </c>
      <c r="N676" s="4"/>
    </row>
    <row r="677" spans="1:14" ht="15.75" x14ac:dyDescent="0.25">
      <c r="A677" s="9" t="str">
        <f t="shared" si="102"/>
        <v>-</v>
      </c>
      <c r="B677" s="8">
        <v>1290</v>
      </c>
      <c r="C677" s="5" t="str">
        <f t="shared" si="96"/>
        <v/>
      </c>
      <c r="D677" s="5" t="str">
        <f t="shared" si="96"/>
        <v/>
      </c>
      <c r="E677" s="5" t="str">
        <f t="shared" si="96"/>
        <v/>
      </c>
      <c r="F677" s="5" t="str">
        <f t="shared" si="96"/>
        <v/>
      </c>
      <c r="G677" s="5">
        <f t="shared" si="96"/>
        <v>5.8978233098870007E-2</v>
      </c>
      <c r="H677" s="7">
        <f t="shared" si="97"/>
        <v>5.8978233098870007E-2</v>
      </c>
      <c r="I677" s="6">
        <f t="shared" si="98"/>
        <v>76.081920697542316</v>
      </c>
      <c r="J677" s="4"/>
      <c r="K677" s="5">
        <f t="shared" si="99"/>
        <v>103.47141214865755</v>
      </c>
      <c r="L677" s="5">
        <f t="shared" si="100"/>
        <v>38.251079999999995</v>
      </c>
      <c r="M677" s="5">
        <f t="shared" si="101"/>
        <v>65.220332148657548</v>
      </c>
      <c r="N677" s="4"/>
    </row>
    <row r="678" spans="1:14" ht="15.75" x14ac:dyDescent="0.25">
      <c r="A678" s="9" t="str">
        <f t="shared" si="102"/>
        <v>-</v>
      </c>
      <c r="B678" s="8">
        <v>1295</v>
      </c>
      <c r="C678" s="5" t="str">
        <f t="shared" si="96"/>
        <v/>
      </c>
      <c r="D678" s="5" t="str">
        <f t="shared" si="96"/>
        <v/>
      </c>
      <c r="E678" s="5" t="str">
        <f t="shared" si="96"/>
        <v/>
      </c>
      <c r="F678" s="5" t="str">
        <f t="shared" si="96"/>
        <v/>
      </c>
      <c r="G678" s="5">
        <f t="shared" si="96"/>
        <v>5.8770294167135237E-2</v>
      </c>
      <c r="H678" s="7">
        <f t="shared" si="97"/>
        <v>5.8770294167135237E-2</v>
      </c>
      <c r="I678" s="6">
        <f t="shared" si="98"/>
        <v>76.107530946440136</v>
      </c>
      <c r="J678" s="4"/>
      <c r="K678" s="5">
        <f t="shared" si="99"/>
        <v>103.50624208715858</v>
      </c>
      <c r="L678" s="5">
        <f t="shared" si="100"/>
        <v>38.399339999999995</v>
      </c>
      <c r="M678" s="5">
        <f t="shared" si="101"/>
        <v>65.106902087158588</v>
      </c>
      <c r="N678" s="4"/>
    </row>
    <row r="679" spans="1:14" ht="15.75" x14ac:dyDescent="0.25">
      <c r="A679" s="9" t="str">
        <f t="shared" si="102"/>
        <v>-</v>
      </c>
      <c r="B679" s="8">
        <v>1300</v>
      </c>
      <c r="C679" s="5" t="str">
        <f t="shared" si="96"/>
        <v/>
      </c>
      <c r="D679" s="5" t="str">
        <f t="shared" si="96"/>
        <v/>
      </c>
      <c r="E679" s="5" t="str">
        <f t="shared" si="96"/>
        <v/>
      </c>
      <c r="F679" s="5" t="str">
        <f t="shared" si="96"/>
        <v/>
      </c>
      <c r="G679" s="5">
        <f t="shared" si="96"/>
        <v>5.8563885442574244E-2</v>
      </c>
      <c r="H679" s="7">
        <f t="shared" si="97"/>
        <v>5.8563885442574244E-2</v>
      </c>
      <c r="I679" s="6">
        <f t="shared" si="98"/>
        <v>76.133051075346515</v>
      </c>
      <c r="J679" s="4"/>
      <c r="K679" s="5">
        <f t="shared" si="99"/>
        <v>103.54094946247125</v>
      </c>
      <c r="L679" s="5">
        <f t="shared" si="100"/>
        <v>38.547599999999996</v>
      </c>
      <c r="M679" s="5">
        <f t="shared" si="101"/>
        <v>64.993349462471258</v>
      </c>
      <c r="N679" s="4"/>
    </row>
    <row r="680" spans="1:14" ht="15.75" x14ac:dyDescent="0.25">
      <c r="A680" s="9" t="str">
        <f t="shared" si="102"/>
        <v>-</v>
      </c>
      <c r="B680" s="8">
        <v>1305</v>
      </c>
      <c r="C680" s="5" t="str">
        <f t="shared" si="96"/>
        <v/>
      </c>
      <c r="D680" s="5" t="str">
        <f t="shared" si="96"/>
        <v/>
      </c>
      <c r="E680" s="5" t="str">
        <f t="shared" si="96"/>
        <v/>
      </c>
      <c r="F680" s="5" t="str">
        <f t="shared" si="96"/>
        <v/>
      </c>
      <c r="G680" s="5">
        <f t="shared" si="96"/>
        <v>5.8358989843813859E-2</v>
      </c>
      <c r="H680" s="7">
        <f t="shared" si="97"/>
        <v>5.8358989843813859E-2</v>
      </c>
      <c r="I680" s="6">
        <f t="shared" si="98"/>
        <v>76.158481746177088</v>
      </c>
      <c r="J680" s="4"/>
      <c r="K680" s="5">
        <f t="shared" si="99"/>
        <v>103.57553517480083</v>
      </c>
      <c r="L680" s="5">
        <f t="shared" si="100"/>
        <v>38.695860000000003</v>
      </c>
      <c r="M680" s="5">
        <f t="shared" si="101"/>
        <v>64.879675174800838</v>
      </c>
      <c r="N680" s="4"/>
    </row>
    <row r="681" spans="1:14" ht="15.75" x14ac:dyDescent="0.25">
      <c r="A681" s="9" t="str">
        <f t="shared" si="102"/>
        <v>-</v>
      </c>
      <c r="B681" s="8">
        <v>1310</v>
      </c>
      <c r="C681" s="5" t="str">
        <f t="shared" si="96"/>
        <v/>
      </c>
      <c r="D681" s="5" t="str">
        <f t="shared" si="96"/>
        <v/>
      </c>
      <c r="E681" s="5" t="str">
        <f t="shared" si="96"/>
        <v/>
      </c>
      <c r="F681" s="5" t="str">
        <f t="shared" si="96"/>
        <v/>
      </c>
      <c r="G681" s="5">
        <f t="shared" si="96"/>
        <v>5.8155590544635767E-2</v>
      </c>
      <c r="H681" s="7">
        <f t="shared" si="97"/>
        <v>5.8155590544635767E-2</v>
      </c>
      <c r="I681" s="6">
        <f t="shared" si="98"/>
        <v>76.183823613472853</v>
      </c>
      <c r="J681" s="4"/>
      <c r="K681" s="5">
        <f t="shared" si="99"/>
        <v>103.61000011432307</v>
      </c>
      <c r="L681" s="5">
        <f t="shared" si="100"/>
        <v>38.844119999999997</v>
      </c>
      <c r="M681" s="5">
        <f t="shared" si="101"/>
        <v>64.765880114323068</v>
      </c>
      <c r="N681" s="4"/>
    </row>
    <row r="682" spans="1:14" ht="15.75" x14ac:dyDescent="0.25">
      <c r="A682" s="9" t="str">
        <f t="shared" si="102"/>
        <v>-</v>
      </c>
      <c r="B682" s="8">
        <v>1315</v>
      </c>
      <c r="C682" s="5" t="str">
        <f t="shared" si="96"/>
        <v/>
      </c>
      <c r="D682" s="5" t="str">
        <f t="shared" si="96"/>
        <v/>
      </c>
      <c r="E682" s="5" t="str">
        <f t="shared" si="96"/>
        <v/>
      </c>
      <c r="F682" s="5" t="str">
        <f t="shared" si="96"/>
        <v/>
      </c>
      <c r="G682" s="5">
        <f t="shared" si="96"/>
        <v>5.7953670969208886E-2</v>
      </c>
      <c r="H682" s="7">
        <f t="shared" si="97"/>
        <v>5.7953670969208886E-2</v>
      </c>
      <c r="I682" s="6">
        <f t="shared" si="98"/>
        <v>76.209077324509678</v>
      </c>
      <c r="J682" s="4"/>
      <c r="K682" s="5">
        <f t="shared" si="99"/>
        <v>103.64434516133316</v>
      </c>
      <c r="L682" s="5">
        <f t="shared" si="100"/>
        <v>38.992379999999997</v>
      </c>
      <c r="M682" s="5">
        <f t="shared" si="101"/>
        <v>64.651965161333166</v>
      </c>
      <c r="N682" s="4"/>
    </row>
    <row r="683" spans="1:14" ht="15.75" x14ac:dyDescent="0.25">
      <c r="A683" s="9" t="str">
        <f t="shared" si="102"/>
        <v>-</v>
      </c>
      <c r="B683" s="8">
        <v>1320</v>
      </c>
      <c r="C683" s="5" t="str">
        <f t="shared" si="96"/>
        <v/>
      </c>
      <c r="D683" s="5" t="str">
        <f t="shared" si="96"/>
        <v/>
      </c>
      <c r="E683" s="5" t="str">
        <f t="shared" si="96"/>
        <v/>
      </c>
      <c r="F683" s="5" t="str">
        <f t="shared" si="96"/>
        <v/>
      </c>
      <c r="G683" s="5">
        <f t="shared" si="96"/>
        <v>5.7753214787429522E-2</v>
      </c>
      <c r="H683" s="7">
        <f t="shared" si="97"/>
        <v>5.7753214787429522E-2</v>
      </c>
      <c r="I683" s="6">
        <f t="shared" si="98"/>
        <v>76.234243519406974</v>
      </c>
      <c r="J683" s="4"/>
      <c r="K683" s="5">
        <f t="shared" si="99"/>
        <v>103.67857118639348</v>
      </c>
      <c r="L683" s="5">
        <f t="shared" si="100"/>
        <v>39.140639999999998</v>
      </c>
      <c r="M683" s="5">
        <f t="shared" si="101"/>
        <v>64.537931186393479</v>
      </c>
      <c r="N683" s="4"/>
    </row>
    <row r="684" spans="1:14" ht="15.75" x14ac:dyDescent="0.25">
      <c r="A684" s="9" t="str">
        <f t="shared" si="102"/>
        <v>-</v>
      </c>
      <c r="B684" s="8">
        <v>1325</v>
      </c>
      <c r="C684" s="5" t="str">
        <f t="shared" si="96"/>
        <v/>
      </c>
      <c r="D684" s="5" t="str">
        <f t="shared" si="96"/>
        <v/>
      </c>
      <c r="E684" s="5" t="str">
        <f t="shared" si="96"/>
        <v/>
      </c>
      <c r="F684" s="5" t="str">
        <f t="shared" si="96"/>
        <v/>
      </c>
      <c r="G684" s="5">
        <f t="shared" si="96"/>
        <v>5.7554205910364406E-2</v>
      </c>
      <c r="H684" s="7">
        <f t="shared" si="97"/>
        <v>5.7554205910364406E-2</v>
      </c>
      <c r="I684" s="6">
        <f t="shared" si="98"/>
        <v>76.259322831232836</v>
      </c>
      <c r="J684" s="4"/>
      <c r="K684" s="5">
        <f t="shared" si="99"/>
        <v>103.71267905047665</v>
      </c>
      <c r="L684" s="5">
        <f t="shared" si="100"/>
        <v>39.288899999999998</v>
      </c>
      <c r="M684" s="5">
        <f t="shared" si="101"/>
        <v>64.423779050476654</v>
      </c>
      <c r="N684" s="4"/>
    </row>
    <row r="685" spans="1:14" ht="15.75" x14ac:dyDescent="0.25">
      <c r="A685" s="9" t="str">
        <f t="shared" si="102"/>
        <v>-</v>
      </c>
      <c r="B685" s="8">
        <v>1330</v>
      </c>
      <c r="C685" s="5" t="str">
        <f t="shared" si="96"/>
        <v/>
      </c>
      <c r="D685" s="5" t="str">
        <f t="shared" si="96"/>
        <v/>
      </c>
      <c r="E685" s="5" t="str">
        <f t="shared" si="96"/>
        <v/>
      </c>
      <c r="F685" s="5" t="str">
        <f t="shared" si="96"/>
        <v/>
      </c>
      <c r="G685" s="5">
        <f t="shared" si="96"/>
        <v>5.7356628485795848E-2</v>
      </c>
      <c r="H685" s="7">
        <f t="shared" si="97"/>
        <v>5.7356628485795848E-2</v>
      </c>
      <c r="I685" s="6">
        <f t="shared" si="98"/>
        <v>76.284315886108473</v>
      </c>
      <c r="J685" s="4"/>
      <c r="K685" s="5">
        <f t="shared" si="99"/>
        <v>103.74666960510753</v>
      </c>
      <c r="L685" s="5">
        <f t="shared" si="100"/>
        <v>39.437159999999999</v>
      </c>
      <c r="M685" s="5">
        <f t="shared" si="101"/>
        <v>64.309509605107536</v>
      </c>
      <c r="N685" s="4"/>
    </row>
    <row r="686" spans="1:14" ht="15.75" x14ac:dyDescent="0.25">
      <c r="A686" s="9" t="str">
        <f t="shared" si="102"/>
        <v>-</v>
      </c>
      <c r="B686" s="8">
        <v>1335</v>
      </c>
      <c r="C686" s="5" t="str">
        <f t="shared" si="96"/>
        <v/>
      </c>
      <c r="D686" s="5" t="str">
        <f t="shared" si="96"/>
        <v/>
      </c>
      <c r="E686" s="5" t="str">
        <f t="shared" si="96"/>
        <v/>
      </c>
      <c r="F686" s="5" t="str">
        <f t="shared" si="96"/>
        <v/>
      </c>
      <c r="G686" s="5">
        <f t="shared" si="96"/>
        <v>5.7160466893865225E-2</v>
      </c>
      <c r="H686" s="7">
        <f t="shared" si="97"/>
        <v>5.7160466893865225E-2</v>
      </c>
      <c r="I686" s="6">
        <f t="shared" si="98"/>
        <v>76.309223303310077</v>
      </c>
      <c r="J686" s="4"/>
      <c r="K686" s="5">
        <f t="shared" si="99"/>
        <v>103.78054369250169</v>
      </c>
      <c r="L686" s="5">
        <f t="shared" si="100"/>
        <v>39.585419999999999</v>
      </c>
      <c r="M686" s="5">
        <f t="shared" si="101"/>
        <v>64.195123692501696</v>
      </c>
      <c r="N686" s="4"/>
    </row>
    <row r="687" spans="1:14" ht="15.75" x14ac:dyDescent="0.25">
      <c r="A687" s="9" t="str">
        <f t="shared" si="102"/>
        <v>-</v>
      </c>
      <c r="B687" s="8">
        <v>1340</v>
      </c>
      <c r="C687" s="5" t="str">
        <f t="shared" si="96"/>
        <v/>
      </c>
      <c r="D687" s="5" t="str">
        <f t="shared" si="96"/>
        <v/>
      </c>
      <c r="E687" s="5" t="str">
        <f t="shared" si="96"/>
        <v/>
      </c>
      <c r="F687" s="5" t="str">
        <f t="shared" si="96"/>
        <v/>
      </c>
      <c r="G687" s="5">
        <f t="shared" si="96"/>
        <v>5.6965705742812678E-2</v>
      </c>
      <c r="H687" s="7">
        <f t="shared" si="97"/>
        <v>5.6965705742812678E-2</v>
      </c>
      <c r="I687" s="6">
        <f t="shared" si="98"/>
        <v>76.334045695368985</v>
      </c>
      <c r="J687" s="4"/>
      <c r="K687" s="5">
        <f t="shared" si="99"/>
        <v>103.81430214570182</v>
      </c>
      <c r="L687" s="5">
        <f t="shared" si="100"/>
        <v>39.73368</v>
      </c>
      <c r="M687" s="5">
        <f t="shared" si="101"/>
        <v>64.080622145701824</v>
      </c>
      <c r="N687" s="4"/>
    </row>
    <row r="688" spans="1:14" ht="15.75" x14ac:dyDescent="0.25">
      <c r="A688" s="9" t="str">
        <f t="shared" si="102"/>
        <v>-</v>
      </c>
      <c r="B688" s="8">
        <v>1345</v>
      </c>
      <c r="C688" s="5" t="str">
        <f t="shared" si="96"/>
        <v/>
      </c>
      <c r="D688" s="5" t="str">
        <f t="shared" si="96"/>
        <v/>
      </c>
      <c r="E688" s="5" t="str">
        <f t="shared" si="96"/>
        <v/>
      </c>
      <c r="F688" s="5" t="str">
        <f t="shared" si="96"/>
        <v/>
      </c>
      <c r="G688" s="5">
        <f t="shared" si="96"/>
        <v>5.6772329864810331E-2</v>
      </c>
      <c r="H688" s="7">
        <f t="shared" si="97"/>
        <v>5.6772329864810331E-2</v>
      </c>
      <c r="I688" s="6">
        <f t="shared" si="98"/>
        <v>76.358783668169892</v>
      </c>
      <c r="J688" s="4"/>
      <c r="K688" s="5">
        <f t="shared" si="99"/>
        <v>103.84794578871104</v>
      </c>
      <c r="L688" s="5">
        <f t="shared" si="100"/>
        <v>39.881939999999993</v>
      </c>
      <c r="M688" s="5">
        <f t="shared" si="101"/>
        <v>63.966005788711051</v>
      </c>
      <c r="N688" s="4"/>
    </row>
    <row r="689" spans="1:14" ht="15.75" x14ac:dyDescent="0.25">
      <c r="A689" s="9" t="str">
        <f t="shared" si="102"/>
        <v>-</v>
      </c>
      <c r="B689" s="8">
        <v>1350</v>
      </c>
      <c r="C689" s="5" t="str">
        <f t="shared" si="96"/>
        <v/>
      </c>
      <c r="D689" s="5" t="str">
        <f t="shared" si="96"/>
        <v/>
      </c>
      <c r="E689" s="5" t="str">
        <f t="shared" si="96"/>
        <v/>
      </c>
      <c r="F689" s="5" t="str">
        <f t="shared" si="96"/>
        <v/>
      </c>
      <c r="G689" s="5">
        <f t="shared" si="96"/>
        <v>5.6580324311886983E-2</v>
      </c>
      <c r="H689" s="7">
        <f t="shared" si="97"/>
        <v>5.6580324311886983E-2</v>
      </c>
      <c r="I689" s="6">
        <f t="shared" si="98"/>
        <v>76.383437821047423</v>
      </c>
      <c r="J689" s="4"/>
      <c r="K689" s="5">
        <f t="shared" si="99"/>
        <v>103.88147543662448</v>
      </c>
      <c r="L689" s="5">
        <f t="shared" si="100"/>
        <v>40.030199999999994</v>
      </c>
      <c r="M689" s="5">
        <f t="shared" si="101"/>
        <v>63.851275436624491</v>
      </c>
      <c r="N689" s="4"/>
    </row>
    <row r="690" spans="1:14" ht="15.75" x14ac:dyDescent="0.25">
      <c r="A690" s="9" t="str">
        <f t="shared" si="102"/>
        <v>-</v>
      </c>
      <c r="B690" s="8">
        <v>1355</v>
      </c>
      <c r="C690" s="5" t="str">
        <f t="shared" si="96"/>
        <v/>
      </c>
      <c r="D690" s="5" t="str">
        <f t="shared" si="96"/>
        <v/>
      </c>
      <c r="E690" s="5" t="str">
        <f t="shared" si="96"/>
        <v/>
      </c>
      <c r="F690" s="5" t="str">
        <f t="shared" si="96"/>
        <v/>
      </c>
      <c r="G690" s="5">
        <f t="shared" si="96"/>
        <v>5.6389674351941796E-2</v>
      </c>
      <c r="H690" s="7">
        <f t="shared" si="97"/>
        <v>5.6389674351941796E-2</v>
      </c>
      <c r="I690" s="6">
        <f t="shared" si="98"/>
        <v>76.408008746881137</v>
      </c>
      <c r="J690" s="4"/>
      <c r="K690" s="5">
        <f t="shared" si="99"/>
        <v>103.91489189575836</v>
      </c>
      <c r="L690" s="5">
        <f t="shared" si="100"/>
        <v>40.178460000000001</v>
      </c>
      <c r="M690" s="5">
        <f t="shared" si="101"/>
        <v>63.736431895758358</v>
      </c>
      <c r="N690" s="4"/>
    </row>
    <row r="691" spans="1:14" ht="15.75" x14ac:dyDescent="0.25">
      <c r="A691" s="9" t="str">
        <f t="shared" si="102"/>
        <v>-</v>
      </c>
      <c r="B691" s="8">
        <v>1360</v>
      </c>
      <c r="C691" s="5" t="str">
        <f t="shared" ref="C691:G706" si="103">IF(AND($B691&gt;=C$414,$B691&lt;=C$415),(C$416/60)*$B691^(-C$417),"")</f>
        <v/>
      </c>
      <c r="D691" s="5" t="str">
        <f t="shared" si="103"/>
        <v/>
      </c>
      <c r="E691" s="5" t="str">
        <f t="shared" si="103"/>
        <v/>
      </c>
      <c r="F691" s="5" t="str">
        <f t="shared" si="103"/>
        <v/>
      </c>
      <c r="G691" s="5">
        <f t="shared" si="103"/>
        <v>5.6200365464844304E-2</v>
      </c>
      <c r="H691" s="7">
        <f t="shared" si="97"/>
        <v>5.6200365464844304E-2</v>
      </c>
      <c r="I691" s="6">
        <f t="shared" si="98"/>
        <v>76.432497032188252</v>
      </c>
      <c r="J691" s="4"/>
      <c r="K691" s="5">
        <f t="shared" si="99"/>
        <v>103.94819596377602</v>
      </c>
      <c r="L691" s="5">
        <f t="shared" si="100"/>
        <v>40.326720000000002</v>
      </c>
      <c r="M691" s="5">
        <f t="shared" si="101"/>
        <v>63.621475963776014</v>
      </c>
      <c r="N691" s="4"/>
    </row>
    <row r="692" spans="1:14" ht="15.75" x14ac:dyDescent="0.25">
      <c r="A692" s="9" t="str">
        <f t="shared" si="102"/>
        <v>-</v>
      </c>
      <c r="B692" s="8">
        <v>1365</v>
      </c>
      <c r="C692" s="5" t="str">
        <f t="shared" si="103"/>
        <v/>
      </c>
      <c r="D692" s="5" t="str">
        <f t="shared" si="103"/>
        <v/>
      </c>
      <c r="E692" s="5" t="str">
        <f t="shared" si="103"/>
        <v/>
      </c>
      <c r="F692" s="5" t="str">
        <f t="shared" si="103"/>
        <v/>
      </c>
      <c r="G692" s="5">
        <f t="shared" si="103"/>
        <v>5.6012383338618979E-2</v>
      </c>
      <c r="H692" s="7">
        <f t="shared" si="97"/>
        <v>5.6012383338618979E-2</v>
      </c>
      <c r="I692" s="6">
        <f t="shared" si="98"/>
        <v>76.456903257214904</v>
      </c>
      <c r="J692" s="4"/>
      <c r="K692" s="5">
        <f t="shared" si="99"/>
        <v>103.98138842981227</v>
      </c>
      <c r="L692" s="5">
        <f t="shared" si="100"/>
        <v>40.474979999999995</v>
      </c>
      <c r="M692" s="5">
        <f t="shared" si="101"/>
        <v>63.506408429812275</v>
      </c>
      <c r="N692" s="4"/>
    </row>
    <row r="693" spans="1:14" ht="15.75" x14ac:dyDescent="0.25">
      <c r="A693" s="9" t="str">
        <f t="shared" si="102"/>
        <v>-</v>
      </c>
      <c r="B693" s="8">
        <v>1370</v>
      </c>
      <c r="C693" s="5" t="str">
        <f t="shared" si="103"/>
        <v/>
      </c>
      <c r="D693" s="5" t="str">
        <f t="shared" si="103"/>
        <v/>
      </c>
      <c r="E693" s="5" t="str">
        <f t="shared" si="103"/>
        <v/>
      </c>
      <c r="F693" s="5" t="str">
        <f t="shared" si="103"/>
        <v/>
      </c>
      <c r="G693" s="5">
        <f t="shared" si="103"/>
        <v>5.5825713865712834E-2</v>
      </c>
      <c r="H693" s="7">
        <f t="shared" si="97"/>
        <v>5.5825713865712834E-2</v>
      </c>
      <c r="I693" s="6">
        <f t="shared" si="98"/>
        <v>76.481227996026576</v>
      </c>
      <c r="J693" s="4"/>
      <c r="K693" s="5">
        <f t="shared" si="99"/>
        <v>104.01447007459615</v>
      </c>
      <c r="L693" s="5">
        <f t="shared" si="100"/>
        <v>40.623239999999996</v>
      </c>
      <c r="M693" s="5">
        <f t="shared" si="101"/>
        <v>63.391230074596152</v>
      </c>
      <c r="N693" s="4"/>
    </row>
    <row r="694" spans="1:14" ht="15.75" x14ac:dyDescent="0.25">
      <c r="A694" s="9" t="str">
        <f t="shared" si="102"/>
        <v>-</v>
      </c>
      <c r="B694" s="8">
        <v>1375</v>
      </c>
      <c r="C694" s="5" t="str">
        <f t="shared" si="103"/>
        <v/>
      </c>
      <c r="D694" s="5" t="str">
        <f t="shared" si="103"/>
        <v/>
      </c>
      <c r="E694" s="5" t="str">
        <f t="shared" si="103"/>
        <v/>
      </c>
      <c r="F694" s="5" t="str">
        <f t="shared" si="103"/>
        <v/>
      </c>
      <c r="G694" s="5">
        <f t="shared" si="103"/>
        <v>5.5640343139342151E-2</v>
      </c>
      <c r="H694" s="7">
        <f t="shared" si="97"/>
        <v>5.5640343139342151E-2</v>
      </c>
      <c r="I694" s="6">
        <f t="shared" si="98"/>
        <v>76.50547181659546</v>
      </c>
      <c r="J694" s="4"/>
      <c r="K694" s="5">
        <f t="shared" si="99"/>
        <v>104.04744167056982</v>
      </c>
      <c r="L694" s="5">
        <f t="shared" si="100"/>
        <v>40.771500000000003</v>
      </c>
      <c r="M694" s="5">
        <f t="shared" si="101"/>
        <v>63.275941670569821</v>
      </c>
      <c r="N694" s="4"/>
    </row>
    <row r="695" spans="1:14" ht="15.75" x14ac:dyDescent="0.25">
      <c r="A695" s="9" t="str">
        <f t="shared" si="102"/>
        <v>-</v>
      </c>
      <c r="B695" s="8">
        <v>1380</v>
      </c>
      <c r="C695" s="5" t="str">
        <f t="shared" si="103"/>
        <v/>
      </c>
      <c r="D695" s="5" t="str">
        <f t="shared" si="103"/>
        <v/>
      </c>
      <c r="E695" s="5" t="str">
        <f t="shared" si="103"/>
        <v/>
      </c>
      <c r="F695" s="5" t="str">
        <f t="shared" si="103"/>
        <v/>
      </c>
      <c r="G695" s="5">
        <f t="shared" si="103"/>
        <v>5.5456257449918285E-2</v>
      </c>
      <c r="H695" s="7">
        <f t="shared" si="97"/>
        <v>5.5456257449918285E-2</v>
      </c>
      <c r="I695" s="6">
        <f t="shared" si="98"/>
        <v>76.529635280887234</v>
      </c>
      <c r="J695" s="4"/>
      <c r="K695" s="5">
        <f t="shared" si="99"/>
        <v>104.08030398200664</v>
      </c>
      <c r="L695" s="5">
        <f t="shared" si="100"/>
        <v>40.919759999999997</v>
      </c>
      <c r="M695" s="5">
        <f t="shared" si="101"/>
        <v>63.160543982006644</v>
      </c>
      <c r="N695" s="4"/>
    </row>
    <row r="696" spans="1:14" ht="15.75" x14ac:dyDescent="0.25">
      <c r="A696" s="9" t="str">
        <f t="shared" si="102"/>
        <v>-</v>
      </c>
      <c r="B696" s="8">
        <v>1385</v>
      </c>
      <c r="C696" s="5" t="str">
        <f t="shared" si="103"/>
        <v/>
      </c>
      <c r="D696" s="5" t="str">
        <f t="shared" si="103"/>
        <v/>
      </c>
      <c r="E696" s="5" t="str">
        <f t="shared" si="103"/>
        <v/>
      </c>
      <c r="F696" s="5" t="str">
        <f t="shared" si="103"/>
        <v/>
      </c>
      <c r="G696" s="5">
        <f t="shared" si="103"/>
        <v>5.5273443281549782E-2</v>
      </c>
      <c r="H696" s="7">
        <f t="shared" si="97"/>
        <v>5.5273443281549782E-2</v>
      </c>
      <c r="I696" s="6">
        <f t="shared" si="98"/>
        <v>76.553718944946453</v>
      </c>
      <c r="J696" s="4"/>
      <c r="K696" s="5">
        <f t="shared" si="99"/>
        <v>104.11305776512718</v>
      </c>
      <c r="L696" s="5">
        <f t="shared" si="100"/>
        <v>41.068019999999997</v>
      </c>
      <c r="M696" s="5">
        <f t="shared" si="101"/>
        <v>63.045037765127184</v>
      </c>
      <c r="N696" s="4"/>
    </row>
    <row r="697" spans="1:14" ht="15.75" x14ac:dyDescent="0.25">
      <c r="A697" s="9" t="str">
        <f t="shared" si="102"/>
        <v>-</v>
      </c>
      <c r="B697" s="8">
        <v>1390</v>
      </c>
      <c r="C697" s="5" t="str">
        <f t="shared" si="103"/>
        <v/>
      </c>
      <c r="D697" s="5" t="str">
        <f t="shared" si="103"/>
        <v/>
      </c>
      <c r="E697" s="5" t="str">
        <f t="shared" si="103"/>
        <v/>
      </c>
      <c r="F697" s="5" t="str">
        <f t="shared" si="103"/>
        <v/>
      </c>
      <c r="G697" s="5">
        <f t="shared" si="103"/>
        <v>5.5091887308618442E-2</v>
      </c>
      <c r="H697" s="7">
        <f t="shared" si="97"/>
        <v>5.5091887308618442E-2</v>
      </c>
      <c r="I697" s="6">
        <f t="shared" si="98"/>
        <v>76.57772335897964</v>
      </c>
      <c r="J697" s="4"/>
      <c r="K697" s="5">
        <f t="shared" si="99"/>
        <v>104.1457037682123</v>
      </c>
      <c r="L697" s="5">
        <f t="shared" si="100"/>
        <v>41.216279999999998</v>
      </c>
      <c r="M697" s="5">
        <f t="shared" si="101"/>
        <v>62.929423768212303</v>
      </c>
      <c r="N697" s="4"/>
    </row>
    <row r="698" spans="1:14" ht="15.75" x14ac:dyDescent="0.25">
      <c r="A698" s="9" t="str">
        <f t="shared" si="102"/>
        <v>-</v>
      </c>
      <c r="B698" s="8">
        <v>1395</v>
      </c>
      <c r="C698" s="5" t="str">
        <f t="shared" si="103"/>
        <v/>
      </c>
      <c r="D698" s="5" t="str">
        <f t="shared" si="103"/>
        <v/>
      </c>
      <c r="E698" s="5" t="str">
        <f t="shared" si="103"/>
        <v/>
      </c>
      <c r="F698" s="5" t="str">
        <f t="shared" si="103"/>
        <v/>
      </c>
      <c r="G698" s="5">
        <f t="shared" si="103"/>
        <v>5.4911576392428177E-2</v>
      </c>
      <c r="H698" s="7">
        <f t="shared" si="97"/>
        <v>5.4911576392428177E-2</v>
      </c>
      <c r="I698" s="6">
        <f t="shared" si="98"/>
        <v>76.601649067437307</v>
      </c>
      <c r="J698" s="4"/>
      <c r="K698" s="5">
        <f t="shared" si="99"/>
        <v>104.17824273171473</v>
      </c>
      <c r="L698" s="5">
        <f t="shared" si="100"/>
        <v>41.364539999999998</v>
      </c>
      <c r="M698" s="5">
        <f t="shared" si="101"/>
        <v>62.813702731714734</v>
      </c>
      <c r="N698" s="4"/>
    </row>
    <row r="699" spans="1:14" ht="15.75" x14ac:dyDescent="0.25">
      <c r="A699" s="9" t="str">
        <f t="shared" si="102"/>
        <v>-</v>
      </c>
      <c r="B699" s="8">
        <v>1400</v>
      </c>
      <c r="C699" s="5" t="str">
        <f t="shared" si="103"/>
        <v/>
      </c>
      <c r="D699" s="5" t="str">
        <f t="shared" si="103"/>
        <v/>
      </c>
      <c r="E699" s="5" t="str">
        <f t="shared" si="103"/>
        <v/>
      </c>
      <c r="F699" s="5" t="str">
        <f t="shared" si="103"/>
        <v/>
      </c>
      <c r="G699" s="5">
        <f t="shared" si="103"/>
        <v>5.4732497577924949E-2</v>
      </c>
      <c r="H699" s="7">
        <f t="shared" si="97"/>
        <v>5.4732497577924949E-2</v>
      </c>
      <c r="I699" s="6">
        <f t="shared" si="98"/>
        <v>76.625496609094924</v>
      </c>
      <c r="J699" s="4"/>
      <c r="K699" s="5">
        <f t="shared" si="99"/>
        <v>104.2106753883691</v>
      </c>
      <c r="L699" s="5">
        <f t="shared" si="100"/>
        <v>41.512799999999999</v>
      </c>
      <c r="M699" s="5">
        <f t="shared" si="101"/>
        <v>62.697875388369098</v>
      </c>
      <c r="N699" s="4"/>
    </row>
    <row r="700" spans="1:14" ht="15.75" x14ac:dyDescent="0.25">
      <c r="A700" s="9" t="str">
        <f t="shared" si="102"/>
        <v>-</v>
      </c>
      <c r="B700" s="8">
        <v>1405</v>
      </c>
      <c r="C700" s="5" t="str">
        <f t="shared" si="103"/>
        <v/>
      </c>
      <c r="D700" s="5" t="str">
        <f t="shared" si="103"/>
        <v/>
      </c>
      <c r="E700" s="5" t="str">
        <f t="shared" si="103"/>
        <v/>
      </c>
      <c r="F700" s="5" t="str">
        <f t="shared" si="103"/>
        <v/>
      </c>
      <c r="G700" s="5">
        <f t="shared" si="103"/>
        <v>5.4554638090485198E-2</v>
      </c>
      <c r="H700" s="7">
        <f t="shared" si="97"/>
        <v>5.4554638090485198E-2</v>
      </c>
      <c r="I700" s="6">
        <f t="shared" si="98"/>
        <v>76.649266517131707</v>
      </c>
      <c r="J700" s="4"/>
      <c r="K700" s="5">
        <f t="shared" si="99"/>
        <v>104.24300246329912</v>
      </c>
      <c r="L700" s="5">
        <f t="shared" si="100"/>
        <v>41.661059999999999</v>
      </c>
      <c r="M700" s="5">
        <f t="shared" si="101"/>
        <v>62.581942463299121</v>
      </c>
      <c r="N700" s="4"/>
    </row>
    <row r="701" spans="1:14" ht="15.75" x14ac:dyDescent="0.25">
      <c r="A701" s="9" t="str">
        <f t="shared" si="102"/>
        <v>-</v>
      </c>
      <c r="B701" s="8">
        <v>1410</v>
      </c>
      <c r="C701" s="5" t="str">
        <f t="shared" si="103"/>
        <v/>
      </c>
      <c r="D701" s="5" t="str">
        <f t="shared" si="103"/>
        <v/>
      </c>
      <c r="E701" s="5" t="str">
        <f t="shared" si="103"/>
        <v/>
      </c>
      <c r="F701" s="5" t="str">
        <f t="shared" si="103"/>
        <v/>
      </c>
      <c r="G701" s="5">
        <f t="shared" si="103"/>
        <v>5.4377985332772043E-2</v>
      </c>
      <c r="H701" s="7">
        <f t="shared" si="97"/>
        <v>5.4377985332772043E-2</v>
      </c>
      <c r="I701" s="6">
        <f t="shared" si="98"/>
        <v>76.672959319208587</v>
      </c>
      <c r="J701" s="4"/>
      <c r="K701" s="5">
        <f t="shared" si="99"/>
        <v>104.27522467412368</v>
      </c>
      <c r="L701" s="5">
        <f t="shared" si="100"/>
        <v>41.80932</v>
      </c>
      <c r="M701" s="5">
        <f t="shared" si="101"/>
        <v>62.465904674123678</v>
      </c>
      <c r="N701" s="4"/>
    </row>
    <row r="702" spans="1:14" ht="15.75" x14ac:dyDescent="0.25">
      <c r="A702" s="9" t="str">
        <f t="shared" si="102"/>
        <v>-</v>
      </c>
      <c r="B702" s="8">
        <v>1415</v>
      </c>
      <c r="C702" s="5" t="str">
        <f t="shared" si="103"/>
        <v/>
      </c>
      <c r="D702" s="5" t="str">
        <f t="shared" si="103"/>
        <v/>
      </c>
      <c r="E702" s="5" t="str">
        <f t="shared" si="103"/>
        <v/>
      </c>
      <c r="F702" s="5" t="str">
        <f t="shared" si="103"/>
        <v/>
      </c>
      <c r="G702" s="5">
        <f t="shared" si="103"/>
        <v>5.4202526881657075E-2</v>
      </c>
      <c r="H702" s="7">
        <f t="shared" si="97"/>
        <v>5.4202526881657075E-2</v>
      </c>
      <c r="I702" s="6">
        <f t="shared" si="98"/>
        <v>76.69657553754476</v>
      </c>
      <c r="J702" s="4"/>
      <c r="K702" s="5">
        <f t="shared" si="99"/>
        <v>104.30734273106087</v>
      </c>
      <c r="L702" s="5">
        <f t="shared" si="100"/>
        <v>41.957579999999993</v>
      </c>
      <c r="M702" s="5">
        <f t="shared" si="101"/>
        <v>62.349762731060878</v>
      </c>
      <c r="N702" s="4"/>
    </row>
    <row r="703" spans="1:14" ht="15.75" x14ac:dyDescent="0.25">
      <c r="A703" s="9" t="str">
        <f t="shared" si="102"/>
        <v>-</v>
      </c>
      <c r="B703" s="8">
        <v>1420</v>
      </c>
      <c r="C703" s="5" t="str">
        <f t="shared" si="103"/>
        <v/>
      </c>
      <c r="D703" s="5" t="str">
        <f t="shared" si="103"/>
        <v/>
      </c>
      <c r="E703" s="5" t="str">
        <f t="shared" si="103"/>
        <v/>
      </c>
      <c r="F703" s="5" t="str">
        <f t="shared" si="103"/>
        <v/>
      </c>
      <c r="G703" s="5">
        <f t="shared" si="103"/>
        <v>5.4028250485206125E-2</v>
      </c>
      <c r="H703" s="7">
        <f t="shared" si="97"/>
        <v>5.4028250485206125E-2</v>
      </c>
      <c r="I703" s="6">
        <f t="shared" si="98"/>
        <v>76.720115688992692</v>
      </c>
      <c r="J703" s="4"/>
      <c r="K703" s="5">
        <f t="shared" si="99"/>
        <v>104.33935733703005</v>
      </c>
      <c r="L703" s="5">
        <f t="shared" si="100"/>
        <v>42.105839999999993</v>
      </c>
      <c r="M703" s="5">
        <f t="shared" si="101"/>
        <v>62.233517337030058</v>
      </c>
      <c r="N703" s="4"/>
    </row>
    <row r="704" spans="1:14" ht="15.75" x14ac:dyDescent="0.25">
      <c r="A704" s="9" t="str">
        <f t="shared" si="102"/>
        <v>-</v>
      </c>
      <c r="B704" s="8">
        <v>1425</v>
      </c>
      <c r="C704" s="5" t="str">
        <f t="shared" si="103"/>
        <v/>
      </c>
      <c r="D704" s="5" t="str">
        <f t="shared" si="103"/>
        <v/>
      </c>
      <c r="E704" s="5" t="str">
        <f t="shared" si="103"/>
        <v/>
      </c>
      <c r="F704" s="5" t="str">
        <f t="shared" si="103"/>
        <v/>
      </c>
      <c r="G704" s="5">
        <f t="shared" si="103"/>
        <v>5.3855144059727654E-2</v>
      </c>
      <c r="H704" s="7">
        <f t="shared" si="97"/>
        <v>5.3855144059727654E-2</v>
      </c>
      <c r="I704" s="6">
        <f t="shared" si="98"/>
        <v>76.743580285111904</v>
      </c>
      <c r="J704" s="4"/>
      <c r="K704" s="5">
        <f t="shared" si="99"/>
        <v>104.37126918775219</v>
      </c>
      <c r="L704" s="5">
        <f t="shared" si="100"/>
        <v>42.254100000000001</v>
      </c>
      <c r="M704" s="5">
        <f t="shared" si="101"/>
        <v>62.117169187752189</v>
      </c>
      <c r="N704" s="4"/>
    </row>
    <row r="705" spans="1:14" ht="15.75" x14ac:dyDescent="0.25">
      <c r="A705" s="9" t="str">
        <f t="shared" si="102"/>
        <v>-</v>
      </c>
      <c r="B705" s="8">
        <v>1430</v>
      </c>
      <c r="C705" s="5" t="str">
        <f t="shared" si="103"/>
        <v/>
      </c>
      <c r="D705" s="5" t="str">
        <f t="shared" si="103"/>
        <v/>
      </c>
      <c r="E705" s="5" t="str">
        <f t="shared" si="103"/>
        <v/>
      </c>
      <c r="F705" s="5" t="str">
        <f t="shared" si="103"/>
        <v/>
      </c>
      <c r="G705" s="5">
        <f t="shared" si="103"/>
        <v>5.36831956868822E-2</v>
      </c>
      <c r="H705" s="7">
        <f t="shared" si="97"/>
        <v>5.36831956868822E-2</v>
      </c>
      <c r="I705" s="6">
        <f t="shared" si="98"/>
        <v>76.766969832241543</v>
      </c>
      <c r="J705" s="4"/>
      <c r="K705" s="5">
        <f t="shared" si="99"/>
        <v>104.4030789718485</v>
      </c>
      <c r="L705" s="5">
        <f t="shared" si="100"/>
        <v>42.402360000000002</v>
      </c>
      <c r="M705" s="5">
        <f t="shared" si="101"/>
        <v>62.000718971848499</v>
      </c>
      <c r="N705" s="4"/>
    </row>
    <row r="706" spans="1:14" ht="15.75" x14ac:dyDescent="0.25">
      <c r="A706" s="9" t="str">
        <f t="shared" si="102"/>
        <v>-</v>
      </c>
      <c r="B706" s="8">
        <v>1435</v>
      </c>
      <c r="C706" s="5" t="str">
        <f t="shared" si="103"/>
        <v/>
      </c>
      <c r="D706" s="5" t="str">
        <f t="shared" si="103"/>
        <v/>
      </c>
      <c r="E706" s="5" t="str">
        <f t="shared" si="103"/>
        <v/>
      </c>
      <c r="F706" s="5" t="str">
        <f t="shared" si="103"/>
        <v/>
      </c>
      <c r="G706" s="5">
        <f t="shared" si="103"/>
        <v>5.3512393610851382E-2</v>
      </c>
      <c r="H706" s="7">
        <f t="shared" si="97"/>
        <v>5.3512393610851382E-2</v>
      </c>
      <c r="I706" s="6">
        <f t="shared" si="98"/>
        <v>76.790284831571739</v>
      </c>
      <c r="J706" s="4"/>
      <c r="K706" s="5">
        <f t="shared" si="99"/>
        <v>104.43478737093757</v>
      </c>
      <c r="L706" s="5">
        <f t="shared" si="100"/>
        <v>42.550619999999995</v>
      </c>
      <c r="M706" s="5">
        <f t="shared" si="101"/>
        <v>61.884167370937575</v>
      </c>
      <c r="N706" s="4"/>
    </row>
    <row r="707" spans="1:14" ht="15.75" x14ac:dyDescent="0.25">
      <c r="A707" s="9" t="str">
        <f t="shared" si="102"/>
        <v>-</v>
      </c>
      <c r="B707" s="8">
        <v>1440</v>
      </c>
      <c r="C707" s="5" t="str">
        <f t="shared" ref="C707:G707" si="104">IF(AND($B707&gt;=C$414,$B707&lt;=C$415),(C$416/60)*$B707^(-C$417),"")</f>
        <v/>
      </c>
      <c r="D707" s="5" t="str">
        <f t="shared" si="104"/>
        <v/>
      </c>
      <c r="E707" s="5" t="str">
        <f t="shared" si="104"/>
        <v/>
      </c>
      <c r="F707" s="5" t="str">
        <f t="shared" si="104"/>
        <v/>
      </c>
      <c r="G707" s="5">
        <f t="shared" si="104"/>
        <v>5.334272623556513E-2</v>
      </c>
      <c r="H707" s="7">
        <f t="shared" si="97"/>
        <v>5.334272623556513E-2</v>
      </c>
      <c r="I707" s="6">
        <f t="shared" si="98"/>
        <v>76.813525779213791</v>
      </c>
      <c r="J707" s="4"/>
      <c r="K707" s="5">
        <f t="shared" si="99"/>
        <v>104.46639505973076</v>
      </c>
      <c r="L707" s="5">
        <f t="shared" si="100"/>
        <v>42.698879999999996</v>
      </c>
      <c r="M707" s="5">
        <f t="shared" si="101"/>
        <v>61.767515059730762</v>
      </c>
      <c r="N707" s="4"/>
    </row>
    <row r="708" spans="1:14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</sheetData>
  <mergeCells count="4">
    <mergeCell ref="C46:G46"/>
    <mergeCell ref="C52:G52"/>
    <mergeCell ref="C68:I68"/>
    <mergeCell ref="C74:I74"/>
  </mergeCells>
  <printOptions horizontalCentered="1"/>
  <pageMargins left="0.25" right="0.25" top="0.75" bottom="0.75" header="0.3" footer="0.3"/>
  <pageSetup paperSize="9" scale="7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6C20-4B36-4F3E-8ABE-84BE70F714AC}">
  <dimension ref="C2:E17"/>
  <sheetViews>
    <sheetView tabSelected="1" workbookViewId="0">
      <selection activeCell="D16" sqref="D16"/>
    </sheetView>
  </sheetViews>
  <sheetFormatPr baseColWidth="10" defaultRowHeight="15" x14ac:dyDescent="0.25"/>
  <cols>
    <col min="4" max="4" width="40.85546875" customWidth="1"/>
    <col min="5" max="5" width="31.5703125" customWidth="1"/>
  </cols>
  <sheetData>
    <row r="2" spans="3:5" ht="15.75" thickBot="1" x14ac:dyDescent="0.3"/>
    <row r="3" spans="3:5" ht="45.75" thickBot="1" x14ac:dyDescent="0.3">
      <c r="C3" s="97" t="s">
        <v>154</v>
      </c>
      <c r="D3" s="98" t="s">
        <v>155</v>
      </c>
      <c r="E3" s="99" t="s">
        <v>156</v>
      </c>
    </row>
    <row r="4" spans="3:5" ht="30" x14ac:dyDescent="0.25">
      <c r="C4" s="100" t="s">
        <v>157</v>
      </c>
      <c r="D4" s="101" t="s">
        <v>163</v>
      </c>
      <c r="E4" s="102">
        <v>12.3</v>
      </c>
    </row>
    <row r="5" spans="3:5" ht="45" x14ac:dyDescent="0.25">
      <c r="C5" s="103" t="s">
        <v>158</v>
      </c>
      <c r="D5" s="104" t="s">
        <v>162</v>
      </c>
      <c r="E5" s="105">
        <v>13.4</v>
      </c>
    </row>
    <row r="6" spans="3:5" ht="45.75" thickBot="1" x14ac:dyDescent="0.3">
      <c r="C6" s="106" t="s">
        <v>159</v>
      </c>
      <c r="D6" s="107" t="s">
        <v>161</v>
      </c>
      <c r="E6" s="108">
        <v>44</v>
      </c>
    </row>
    <row r="7" spans="3:5" ht="15.75" thickBot="1" x14ac:dyDescent="0.3">
      <c r="C7" s="109"/>
      <c r="D7" s="109"/>
      <c r="E7" s="109"/>
    </row>
    <row r="8" spans="3:5" ht="15.75" thickBot="1" x14ac:dyDescent="0.3">
      <c r="C8" s="109"/>
      <c r="D8" s="110" t="s">
        <v>160</v>
      </c>
      <c r="E8" s="111">
        <f>SUM(E4:E6)</f>
        <v>69.7</v>
      </c>
    </row>
    <row r="9" spans="3:5" x14ac:dyDescent="0.25">
      <c r="C9" s="109"/>
      <c r="D9" s="109"/>
      <c r="E9" s="109"/>
    </row>
    <row r="10" spans="3:5" x14ac:dyDescent="0.25">
      <c r="C10" s="109"/>
      <c r="D10" s="109"/>
      <c r="E10" s="109"/>
    </row>
    <row r="11" spans="3:5" x14ac:dyDescent="0.25">
      <c r="C11" s="109"/>
      <c r="D11" s="109"/>
      <c r="E11" s="109"/>
    </row>
    <row r="12" spans="3:5" x14ac:dyDescent="0.25">
      <c r="C12" s="109"/>
      <c r="D12" s="109"/>
      <c r="E12" s="109"/>
    </row>
    <row r="13" spans="3:5" x14ac:dyDescent="0.25">
      <c r="C13" s="109"/>
      <c r="D13" s="109"/>
      <c r="E13" s="109"/>
    </row>
    <row r="14" spans="3:5" x14ac:dyDescent="0.25">
      <c r="C14" s="109"/>
      <c r="D14" s="109"/>
      <c r="E14" s="109"/>
    </row>
    <row r="15" spans="3:5" x14ac:dyDescent="0.25">
      <c r="C15" s="109"/>
      <c r="D15" s="109"/>
      <c r="E15" s="109"/>
    </row>
    <row r="16" spans="3:5" x14ac:dyDescent="0.25">
      <c r="C16" s="109"/>
      <c r="D16" s="109"/>
      <c r="E16" s="109"/>
    </row>
    <row r="17" spans="3:5" x14ac:dyDescent="0.25">
      <c r="C17" s="109"/>
      <c r="D17" s="109"/>
      <c r="E17" s="10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932c6c-a949-410e-8aa8-7912959afcf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F80A0C17FD844B5CEA2F577E8BB08" ma:contentTypeVersion="12" ma:contentTypeDescription="Crée un document." ma:contentTypeScope="" ma:versionID="371fe58b53e948fe150fc36d2a56af83">
  <xsd:schema xmlns:xsd="http://www.w3.org/2001/XMLSchema" xmlns:xs="http://www.w3.org/2001/XMLSchema" xmlns:p="http://schemas.microsoft.com/office/2006/metadata/properties" xmlns:ns2="c9932c6c-a949-410e-8aa8-7912959afcff" targetNamespace="http://schemas.microsoft.com/office/2006/metadata/properties" ma:root="true" ma:fieldsID="76570d2f32db60fd6daf78954951d8f2" ns2:_="">
    <xsd:import namespace="c9932c6c-a949-410e-8aa8-7912959afc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2c6c-a949-410e-8aa8-7912959af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802ad232-d440-409d-8294-7139046c1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E81B0-8DD1-438F-99CE-215F4220DEA4}">
  <ds:schemaRefs>
    <ds:schemaRef ds:uri="http://schemas.microsoft.com/office/2006/metadata/properties"/>
    <ds:schemaRef ds:uri="http://schemas.microsoft.com/office/infopath/2007/PartnerControls"/>
    <ds:schemaRef ds:uri="c9932c6c-a949-410e-8aa8-7912959afcff"/>
  </ds:schemaRefs>
</ds:datastoreItem>
</file>

<file path=customXml/itemProps2.xml><?xml version="1.0" encoding="utf-8"?>
<ds:datastoreItem xmlns:ds="http://schemas.openxmlformats.org/officeDocument/2006/customXml" ds:itemID="{FDD868BA-0552-44BE-BC29-4EFDE0FA10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689540-BDA6-4590-8732-A66D1E8EB9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9</vt:i4>
      </vt:variant>
    </vt:vector>
  </HeadingPairs>
  <TitlesOfParts>
    <vt:vector size="14" baseType="lpstr">
      <vt:lpstr>Tableau surfaces</vt:lpstr>
      <vt:lpstr>BV Global</vt:lpstr>
      <vt:lpstr>BV Bouclage Est</vt:lpstr>
      <vt:lpstr>BV Post Bassin</vt:lpstr>
      <vt:lpstr>Volumes RD</vt:lpstr>
      <vt:lpstr>'BV Bouclage Est'!Sa</vt:lpstr>
      <vt:lpstr>'BV Global'!Sa</vt:lpstr>
      <vt:lpstr>'BV Post Bassin'!Sa</vt:lpstr>
      <vt:lpstr>'BV Bouclage Est'!Zone_d_impression</vt:lpstr>
      <vt:lpstr>'BV Global'!Zone_d_impression</vt:lpstr>
      <vt:lpstr>'BV Post Bassin'!Zone_d_impression</vt:lpstr>
      <vt:lpstr>'BV Bouclage Est'!Zone_impres_MI</vt:lpstr>
      <vt:lpstr>'BV Global'!Zone_impres_MI</vt:lpstr>
      <vt:lpstr>'BV Post Bassin'!Zone_impres_MI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DURUT Philippine</dc:creator>
  <cp:lastModifiedBy>David PAYEN</cp:lastModifiedBy>
  <cp:lastPrinted>2024-12-10T08:14:12Z</cp:lastPrinted>
  <dcterms:created xsi:type="dcterms:W3CDTF">2017-05-23T13:33:10Z</dcterms:created>
  <dcterms:modified xsi:type="dcterms:W3CDTF">2024-12-10T08:14:31Z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134900</vt:r8>
  </property>
  <property fmtid="{D5CDD505-2E9C-101B-9397-08002B2CF9AE}" pid="3" name="ContentTypeId">
    <vt:lpwstr>0x0101006FBF80A0C17FD844B5CEA2F577E8BB08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